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vasquezp10\Downloads\admisión 2023-15\"/>
    </mc:Choice>
  </mc:AlternateContent>
  <xr:revisionPtr revIDLastSave="0" documentId="13_ncr:1_{ED9E6996-D662-4A6F-877A-AAC5A360744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PG_1" sheetId="2" r:id="rId1"/>
  </sheets>
  <definedNames>
    <definedName name="_xlnm.Print_Area" localSheetId="0">EPG_1!$A$1:$L$89</definedName>
  </definedNames>
  <calcPr calcId="191029"/>
</workbook>
</file>

<file path=xl/calcChain.xml><?xml version="1.0" encoding="utf-8"?>
<calcChain xmlns="http://schemas.openxmlformats.org/spreadsheetml/2006/main">
  <c r="I46" i="2" l="1"/>
  <c r="I47" i="2" s="1"/>
  <c r="I48" i="2" s="1"/>
  <c r="I49" i="2" s="1"/>
  <c r="I50" i="2" s="1"/>
  <c r="I51" i="2" s="1"/>
  <c r="L52" i="2"/>
  <c r="L53" i="2" s="1"/>
  <c r="L54" i="2" s="1"/>
  <c r="L55" i="2" s="1"/>
  <c r="F25" i="2" l="1"/>
  <c r="D23" i="2"/>
  <c r="F20" i="2"/>
  <c r="F19" i="2"/>
  <c r="D18" i="2"/>
  <c r="F18" i="2" s="1"/>
  <c r="D19" i="2" s="1"/>
  <c r="F22" i="2" l="1"/>
  <c r="F15" i="2"/>
  <c r="D16" i="2" s="1"/>
  <c r="F27" i="2"/>
  <c r="D27" i="2" s="1"/>
  <c r="D20" i="2"/>
  <c r="F10" i="2" s="1"/>
  <c r="L30" i="2" l="1"/>
  <c r="L29" i="2" s="1"/>
  <c r="L16" i="2" l="1"/>
  <c r="L15" i="2" s="1"/>
  <c r="I30" i="2" l="1"/>
  <c r="I29" i="2" s="1"/>
  <c r="F30" i="2"/>
  <c r="F24" i="2" s="1"/>
  <c r="D24" i="2" s="1"/>
  <c r="F23" i="2" s="1"/>
  <c r="F16" i="2" s="1"/>
  <c r="G30" i="2" l="1"/>
  <c r="G29" i="2" s="1"/>
  <c r="I28" i="2" s="1"/>
  <c r="G28" i="2" s="1"/>
  <c r="L61" i="2"/>
  <c r="I16" i="2"/>
  <c r="D30" i="2"/>
  <c r="F26" i="2" s="1"/>
  <c r="D26" i="2" s="1"/>
  <c r="F6" i="2" s="1"/>
  <c r="F7" i="2" s="1"/>
  <c r="F8" i="2" s="1"/>
  <c r="L62" i="2" l="1"/>
  <c r="L71" i="2" s="1"/>
  <c r="I71" i="2"/>
  <c r="I8" i="2"/>
  <c r="I15" i="2"/>
  <c r="G16" i="2"/>
  <c r="G15" i="2" s="1"/>
  <c r="I14" i="2" s="1"/>
  <c r="G14" i="2" s="1"/>
  <c r="I13" i="2" s="1"/>
  <c r="G13" i="2" s="1"/>
  <c r="L73" i="2" l="1"/>
  <c r="L74" i="2" s="1"/>
  <c r="J75" i="2" s="1"/>
  <c r="L75" i="2" s="1"/>
  <c r="J76" i="2" s="1"/>
  <c r="L72" i="2"/>
  <c r="I7" i="2"/>
  <c r="I6" i="2" s="1"/>
  <c r="I9" i="2"/>
  <c r="I72" i="2"/>
  <c r="I73" i="2"/>
  <c r="I74" i="2" s="1"/>
  <c r="G75" i="2" s="1"/>
  <c r="I75" i="2" s="1"/>
  <c r="F32" i="2"/>
  <c r="F40" i="2" s="1"/>
  <c r="F41" i="2" s="1"/>
  <c r="F42" i="2" s="1"/>
  <c r="F43" i="2" s="1"/>
  <c r="F44" i="2" s="1"/>
  <c r="F45" i="2" s="1"/>
  <c r="L77" i="2" l="1"/>
  <c r="L76" i="2"/>
  <c r="G76" i="2"/>
  <c r="I77" i="2"/>
  <c r="F33" i="2"/>
  <c r="F34" i="2" s="1"/>
  <c r="F35" i="2" s="1"/>
  <c r="F36" i="2" s="1"/>
  <c r="G11" i="2" l="1"/>
  <c r="I11" i="2" s="1"/>
  <c r="G12" i="2" s="1"/>
  <c r="I12" i="2" s="1"/>
  <c r="I76" i="2"/>
  <c r="F37" i="2"/>
  <c r="F38" i="2" s="1"/>
  <c r="F39" i="2" l="1"/>
  <c r="F71" i="2" l="1"/>
  <c r="D11" i="2"/>
  <c r="F11" i="2" s="1"/>
  <c r="F73" i="2" l="1"/>
  <c r="F72" i="2"/>
  <c r="F74" i="2" s="1"/>
  <c r="D75" i="2" s="1"/>
  <c r="F75" i="2" s="1"/>
  <c r="D12" i="2"/>
  <c r="F12" i="2" s="1"/>
  <c r="D13" i="2" s="1"/>
  <c r="F13" i="2" s="1"/>
  <c r="L32" i="2"/>
  <c r="I32" i="2"/>
  <c r="J30" i="2"/>
  <c r="J29" i="2" s="1"/>
  <c r="L28" i="2" s="1"/>
  <c r="J28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D76" i="2" l="1"/>
  <c r="F77" i="2"/>
  <c r="A28" i="2"/>
  <c r="A29" i="2" s="1"/>
  <c r="A30" i="2" s="1"/>
  <c r="A31" i="2" s="1"/>
  <c r="A32" i="2" s="1"/>
  <c r="L8" i="2"/>
  <c r="D14" i="2"/>
  <c r="F14" i="2" s="1"/>
  <c r="D15" i="2" s="1"/>
  <c r="I33" i="2"/>
  <c r="I34" i="2" s="1"/>
  <c r="L33" i="2"/>
  <c r="L34" i="2" s="1"/>
  <c r="J16" i="2"/>
  <c r="J15" i="2" s="1"/>
  <c r="F76" i="2" l="1"/>
  <c r="L7" i="2"/>
  <c r="L6" i="2" s="1"/>
  <c r="L9" i="2"/>
  <c r="A33" i="2"/>
  <c r="A34" i="2" s="1"/>
  <c r="A35" i="2" s="1"/>
  <c r="A36" i="2" s="1"/>
  <c r="A37" i="2" s="1"/>
  <c r="A38" i="2" s="1"/>
  <c r="A39" i="2" s="1"/>
  <c r="L14" i="2"/>
  <c r="J14" i="2" s="1"/>
  <c r="L35" i="2"/>
  <c r="L36" i="2" s="1"/>
  <c r="I35" i="2"/>
  <c r="I36" i="2" s="1"/>
  <c r="J11" i="2" s="1"/>
  <c r="A40" i="2" l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2" i="2" s="1"/>
  <c r="L11" i="2"/>
  <c r="J12" i="2" s="1"/>
  <c r="L12" i="2" s="1"/>
  <c r="L13" i="2"/>
  <c r="J13" i="2" s="1"/>
  <c r="L37" i="2"/>
  <c r="L38" i="2" s="1"/>
  <c r="I37" i="2"/>
  <c r="I38" i="2" s="1"/>
  <c r="I39" i="2" l="1"/>
  <c r="L39" i="2"/>
  <c r="A73" i="2" l="1"/>
  <c r="A74" i="2" s="1"/>
  <c r="A75" i="2" s="1"/>
  <c r="A76" i="2" s="1"/>
  <c r="A77" i="2" s="1"/>
</calcChain>
</file>

<file path=xl/sharedStrings.xml><?xml version="1.0" encoding="utf-8"?>
<sst xmlns="http://schemas.openxmlformats.org/spreadsheetml/2006/main" count="290" uniqueCount="94">
  <si>
    <t>SEMESTRE ACADÉMICO</t>
  </si>
  <si>
    <t>Presentación de expedientes de traslado interno, externo o convalidaciones en plataforma</t>
  </si>
  <si>
    <t>RESPONSABLE</t>
  </si>
  <si>
    <t>ACTIVIDAD</t>
  </si>
  <si>
    <t>ES</t>
  </si>
  <si>
    <t>Envío de expedientes de traslado interno, externo o convalidaciones a OEART</t>
  </si>
  <si>
    <t>Ingreso de programación académica al sistema</t>
  </si>
  <si>
    <t>OEART</t>
  </si>
  <si>
    <t>Auditoría de programación académica</t>
  </si>
  <si>
    <t>Configuración de planificación silábica en aula virtual</t>
  </si>
  <si>
    <t>Registro de coordinadores de asignaturas en aula virtual</t>
  </si>
  <si>
    <t>Registro de sílabos en aula virtual</t>
  </si>
  <si>
    <t>DO</t>
  </si>
  <si>
    <t>DA-EPG</t>
  </si>
  <si>
    <t>DEC-EPG</t>
  </si>
  <si>
    <t>Aprobación de sílabos en aula virtual</t>
  </si>
  <si>
    <t>Auditoría de matrícula por exceso de créditos y cantidad de estudiantes en secciones</t>
  </si>
  <si>
    <t>Elaboración y envío de plantillas para matrícula de ingresantes</t>
  </si>
  <si>
    <t>Inicio de clases</t>
  </si>
  <si>
    <t>DO - ES</t>
  </si>
  <si>
    <t>Fin del semestre académico</t>
  </si>
  <si>
    <t>Cierre del periodo y rolado a historia académica</t>
  </si>
  <si>
    <t>Impresión de actas</t>
  </si>
  <si>
    <t>Firma de actas</t>
  </si>
  <si>
    <t>al</t>
  </si>
  <si>
    <t>hasta</t>
  </si>
  <si>
    <t>DO - DA-EPG</t>
  </si>
  <si>
    <t>Trámite de rectificación de nota promocional</t>
  </si>
  <si>
    <t>DEC-EPG, DA-EPG</t>
  </si>
  <si>
    <t>LEYENDA</t>
  </si>
  <si>
    <t>Estudiante</t>
  </si>
  <si>
    <t>Docente</t>
  </si>
  <si>
    <t>Oficina de Evaluación y Registro Técnico</t>
  </si>
  <si>
    <t>N.A.</t>
  </si>
  <si>
    <t>ABREVIATURA</t>
  </si>
  <si>
    <t>No Aplica</t>
  </si>
  <si>
    <t>Decanato Escuela de Posgrado</t>
  </si>
  <si>
    <t>Dirección Académica Escuela Posgrado</t>
  </si>
  <si>
    <t>Reapertura de asignaturas en aula virtual</t>
  </si>
  <si>
    <t>Inicio Curso 01,  MAESTRÍAS (I, II, III ciclo)</t>
  </si>
  <si>
    <t>Inicio Curso 02,  MAESTRÍAS (I, II, III ciclo)</t>
  </si>
  <si>
    <t>Inicio Curso 03,  MAESTRÍAS (I, II, III ciclo)</t>
  </si>
  <si>
    <t>Inicio Curso 04,  MAESTRÍAS (I, II, III ciclo)</t>
  </si>
  <si>
    <t>Fin de Actividades Lectivas Curso 01</t>
  </si>
  <si>
    <t xml:space="preserve">Fin de Actividades Lectivas Curso 02 </t>
  </si>
  <si>
    <t>Fin de Actividades Lectivas Curso 03</t>
  </si>
  <si>
    <t xml:space="preserve">Fin de Actividades Lectivas Curso 04 </t>
  </si>
  <si>
    <t>Fin de Actividades Lectivas - Curso 01 - I ciclo</t>
  </si>
  <si>
    <t>Fin de Actividades Lectivas - Curso 02 - I ciclo</t>
  </si>
  <si>
    <t>Fin de Actividades Lectivas - Curso 03 - I ciclo</t>
  </si>
  <si>
    <t>Inicio Curso 01,  I CICLO DOCTORADOS</t>
  </si>
  <si>
    <t>Inicio Curso 02,  I CICLO DOCTORADOS</t>
  </si>
  <si>
    <t>Inicio Curso 03,  I CICLO DOCTORADOS</t>
  </si>
  <si>
    <t>Fin de Actividades Lectivas - Curso 01 - II ciclo</t>
  </si>
  <si>
    <t>Fin de Actividades Lectivas - Curso 02 - II ciclo</t>
  </si>
  <si>
    <t>Inicio Curso 01,  III CICLO DOCTORADOS</t>
  </si>
  <si>
    <t>Fin de Actividades Lectivas - Curso 01 - III ciclo</t>
  </si>
  <si>
    <t>Inicio Curso 02,  III CICLO DOCTORADOS</t>
  </si>
  <si>
    <t>Fin de Actividades Lectivas - Curso 02 - III ciclo</t>
  </si>
  <si>
    <t>Fin de Actividades Lectivas - Curso 03 - III ciclo</t>
  </si>
  <si>
    <t>Inicio Curso 03,  III CICLO DOCTORADOS</t>
  </si>
  <si>
    <t>Fin de Actividades Lectivas - Curso 01 - IV ciclo</t>
  </si>
  <si>
    <t>Fin de Actividades Lectivas - Curso 02 - IV ciclo</t>
  </si>
  <si>
    <t>Inicio Curso 01,  V CICLO DOCTORADOS</t>
  </si>
  <si>
    <t>Fin de Actividades Lectivas - Curso 01 - V ciclo</t>
  </si>
  <si>
    <t>Inicio Curso 01,  VI CICLO DOCTORADOS</t>
  </si>
  <si>
    <t>Fin de Actividades Lectivas - Curso 01 - VI ciclo</t>
  </si>
  <si>
    <t>Control de publicación de notas en aula virtual todos los programas EPG</t>
  </si>
  <si>
    <t>Fin de Actividades Lectivas - Curso 04 - II ciclo</t>
  </si>
  <si>
    <t>Inicio Curso 01,  II CICLO DOCTORADOS</t>
  </si>
  <si>
    <t>Inicio Curso 02,  II CICLO DOCTORADOS</t>
  </si>
  <si>
    <t>Inicio Curso 03,  II CICLO DOCTORADOS</t>
  </si>
  <si>
    <t>Inicio Curso 01,  IV CICLO  DOCTORADOS</t>
  </si>
  <si>
    <t>Inicio Curso 02,  IV CICLO  DOCTORADOS</t>
  </si>
  <si>
    <t>2023-35</t>
  </si>
  <si>
    <t>2023-15</t>
  </si>
  <si>
    <t>2023-25</t>
  </si>
  <si>
    <t>Envío de programación académica aprobada por Consejo Directivo</t>
  </si>
  <si>
    <t>Presentación de expedientes para reanudación de estudios</t>
  </si>
  <si>
    <t>Prueba de admisión 1ra fase</t>
  </si>
  <si>
    <t>Prueba de admisión 2da fase</t>
  </si>
  <si>
    <t>CALENDARIO ACADÉMICO ADMISIÓN 2023 - POSGRADO SEDE  TRUJILLO</t>
  </si>
  <si>
    <t>SEMESTRES 2023-15 AL 2024-35</t>
  </si>
  <si>
    <t>Matrícula regular ingresantes 1ra Fase 2023</t>
  </si>
  <si>
    <t>Matrícula rezagada ingresantes 2023</t>
  </si>
  <si>
    <t>Auditoría de programas admisión 2023 con número insuficiente postulantes / ingresantes</t>
  </si>
  <si>
    <t>Matrículas ingresantes 2da fase 2023</t>
  </si>
  <si>
    <t>Matrícula rezagada ingresantes 2da fase 2023</t>
  </si>
  <si>
    <t>Matrícula reservas año anterior, reanudaciones y cursos por 2da matrícula</t>
  </si>
  <si>
    <t>Auditoría de programas admisión 2023 con número insuficiente de matriculados</t>
  </si>
  <si>
    <t xml:space="preserve">Matrícula regular 2023-15 admisiones anteriores: Pagos e inscripción en asignaturas </t>
  </si>
  <si>
    <t>Matrícula rezagada 2023-15 admisiones anteriores: Pagos e inscripción en asignaturas</t>
  </si>
  <si>
    <t xml:space="preserve">Matrícula regular II, III ciclo admisión 2023: Pagos e inscripción en asignaturas </t>
  </si>
  <si>
    <t>Matrícula rezagada  II, III ciclo admisión 2023: Pagos e inscripción en asignaturas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</si>
</sst>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Times New Roman"/>
      <charset val="204"/>
    </font>
    <font>
      <sz val="10"/>
      <color rgb="FF000000"/>
      <name val="Calibri"/>
      <family val="2"/>
      <scheme val="minor"/>
    </font>
    <font>
      <b/>
      <sz val="11"/>
      <color rgb="FF002356"/>
      <name val="Arial Narrow"/>
      <family val="2"/>
    </font>
    <font>
      <sz val="10"/>
      <color theme="0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sz val="11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14" fontId="4" fillId="3" borderId="8" xfId="0" applyNumberFormat="1" applyFont="1" applyFill="1" applyBorder="1" applyAlignment="1">
      <alignment horizontal="center" vertical="center"/>
    </xf>
    <xf numFmtId="14" fontId="4" fillId="3" borderId="3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top"/>
    </xf>
    <xf numFmtId="14" fontId="6" fillId="3" borderId="8" xfId="0" applyNumberFormat="1" applyFont="1" applyFill="1" applyBorder="1" applyAlignment="1">
      <alignment horizontal="center" vertical="center"/>
    </xf>
    <xf numFmtId="14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right" vertical="top"/>
    </xf>
    <xf numFmtId="0" fontId="6" fillId="3" borderId="9" xfId="0" applyFont="1" applyFill="1" applyBorder="1" applyAlignment="1">
      <alignment horizontal="right" vertical="top"/>
    </xf>
    <xf numFmtId="14" fontId="6" fillId="3" borderId="3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right" vertical="top"/>
    </xf>
    <xf numFmtId="0" fontId="4" fillId="3" borderId="9" xfId="0" applyFont="1" applyFill="1" applyBorder="1" applyAlignment="1">
      <alignment horizontal="right" vertical="top"/>
    </xf>
    <xf numFmtId="0" fontId="10" fillId="3" borderId="2" xfId="0" applyFont="1" applyFill="1" applyBorder="1" applyAlignment="1">
      <alignment horizontal="right" vertical="top"/>
    </xf>
    <xf numFmtId="0" fontId="10" fillId="3" borderId="9" xfId="0" applyFont="1" applyFill="1" applyBorder="1" applyAlignment="1">
      <alignment horizontal="right" vertical="top"/>
    </xf>
    <xf numFmtId="14" fontId="5" fillId="3" borderId="3" xfId="0" applyNumberFormat="1" applyFont="1" applyFill="1" applyBorder="1" applyAlignment="1">
      <alignment horizontal="center" vertical="center"/>
    </xf>
    <xf numFmtId="14" fontId="12" fillId="3" borderId="6" xfId="0" applyNumberFormat="1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top"/>
    </xf>
    <xf numFmtId="14" fontId="11" fillId="3" borderId="8" xfId="0" applyNumberFormat="1" applyFont="1" applyFill="1" applyBorder="1" applyAlignment="1">
      <alignment horizontal="center" vertical="center"/>
    </xf>
    <xf numFmtId="14" fontId="11" fillId="3" borderId="6" xfId="0" applyNumberFormat="1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top"/>
    </xf>
    <xf numFmtId="14" fontId="7" fillId="3" borderId="3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top"/>
    </xf>
    <xf numFmtId="0" fontId="4" fillId="3" borderId="9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6" fillId="3" borderId="6" xfId="0" applyFont="1" applyFill="1" applyBorder="1" applyAlignment="1">
      <alignment horizontal="right" vertical="top"/>
    </xf>
    <xf numFmtId="0" fontId="6" fillId="3" borderId="7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left" vertical="top"/>
    </xf>
    <xf numFmtId="14" fontId="7" fillId="3" borderId="8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top"/>
    </xf>
    <xf numFmtId="0" fontId="4" fillId="3" borderId="9" xfId="0" applyFont="1" applyFill="1" applyBorder="1" applyAlignment="1">
      <alignment horizontal="right" vertical="top"/>
    </xf>
    <xf numFmtId="0" fontId="4" fillId="3" borderId="6" xfId="0" applyFont="1" applyFill="1" applyBorder="1" applyAlignment="1">
      <alignment horizontal="right" vertical="top"/>
    </xf>
    <xf numFmtId="0" fontId="4" fillId="3" borderId="7" xfId="0" applyFont="1" applyFill="1" applyBorder="1" applyAlignment="1">
      <alignment horizontal="right" vertical="top"/>
    </xf>
    <xf numFmtId="0" fontId="10" fillId="3" borderId="6" xfId="0" applyFont="1" applyFill="1" applyBorder="1" applyAlignment="1">
      <alignment horizontal="right" vertical="top"/>
    </xf>
    <xf numFmtId="0" fontId="10" fillId="3" borderId="7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FF"/>
      <color rgb="FF00CCFF"/>
      <color rgb="FF00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9"/>
  <sheetViews>
    <sheetView tabSelected="1" zoomScale="115" zoomScaleNormal="115" zoomScaleSheetLayoutView="85" workbookViewId="0">
      <selection activeCell="U6" sqref="U6"/>
    </sheetView>
  </sheetViews>
  <sheetFormatPr baseColWidth="10" defaultColWidth="9.33203125" defaultRowHeight="12.75" x14ac:dyDescent="0.2"/>
  <cols>
    <col min="1" max="1" width="4.33203125" style="2" customWidth="1"/>
    <col min="2" max="2" width="74" bestFit="1" customWidth="1"/>
    <col min="3" max="3" width="17.33203125" style="2" bestFit="1" customWidth="1"/>
    <col min="4" max="4" width="10.1640625" style="2" bestFit="1" customWidth="1"/>
    <col min="5" max="5" width="2.5" style="2" bestFit="1" customWidth="1"/>
    <col min="6" max="6" width="10.1640625" style="4" bestFit="1" customWidth="1"/>
    <col min="7" max="7" width="10.1640625" style="4" customWidth="1"/>
    <col min="8" max="8" width="2.5" style="4" customWidth="1"/>
    <col min="9" max="10" width="10.1640625" style="4" customWidth="1"/>
    <col min="11" max="11" width="2.5" style="4" customWidth="1"/>
    <col min="12" max="12" width="10.1640625" style="4" customWidth="1"/>
  </cols>
  <sheetData>
    <row r="1" spans="1:12" s="3" customFormat="1" ht="24.95" customHeight="1" x14ac:dyDescent="0.2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3" customFormat="1" ht="24.95" customHeight="1" x14ac:dyDescent="0.2">
      <c r="A2" s="57" t="s">
        <v>81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s="3" customFormat="1" ht="24.95" customHeight="1" x14ac:dyDescent="0.2">
      <c r="A3" s="58" t="s">
        <v>82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20.100000000000001" customHeight="1" x14ac:dyDescent="0.2">
      <c r="A4" s="53" t="s">
        <v>3</v>
      </c>
      <c r="B4" s="54"/>
      <c r="C4" s="53" t="s">
        <v>2</v>
      </c>
      <c r="D4" s="59" t="s">
        <v>0</v>
      </c>
      <c r="E4" s="60"/>
      <c r="F4" s="60"/>
      <c r="G4" s="60"/>
      <c r="H4" s="60"/>
      <c r="I4" s="60"/>
      <c r="J4" s="60"/>
      <c r="K4" s="60"/>
      <c r="L4" s="60"/>
    </row>
    <row r="5" spans="1:12" s="1" customFormat="1" ht="20.100000000000001" customHeight="1" x14ac:dyDescent="0.2">
      <c r="A5" s="55"/>
      <c r="B5" s="56"/>
      <c r="C5" s="55"/>
      <c r="D5" s="59" t="s">
        <v>75</v>
      </c>
      <c r="E5" s="60"/>
      <c r="F5" s="61"/>
      <c r="G5" s="59" t="s">
        <v>76</v>
      </c>
      <c r="H5" s="60"/>
      <c r="I5" s="61"/>
      <c r="J5" s="59" t="s">
        <v>74</v>
      </c>
      <c r="K5" s="60"/>
      <c r="L5" s="61"/>
    </row>
    <row r="6" spans="1:12" s="1" customFormat="1" x14ac:dyDescent="0.2">
      <c r="A6" s="49">
        <v>1</v>
      </c>
      <c r="B6" s="24" t="s">
        <v>1</v>
      </c>
      <c r="C6" s="5" t="s">
        <v>4</v>
      </c>
      <c r="D6" s="64" t="s">
        <v>25</v>
      </c>
      <c r="E6" s="65"/>
      <c r="F6" s="6">
        <f>D26-2</f>
        <v>45003</v>
      </c>
      <c r="G6" s="64" t="s">
        <v>25</v>
      </c>
      <c r="H6" s="65"/>
      <c r="I6" s="6">
        <f>I7</f>
        <v>45140</v>
      </c>
      <c r="J6" s="64" t="s">
        <v>25</v>
      </c>
      <c r="K6" s="65"/>
      <c r="L6" s="6">
        <f>L7</f>
        <v>45266</v>
      </c>
    </row>
    <row r="7" spans="1:12" s="1" customFormat="1" x14ac:dyDescent="0.2">
      <c r="A7" s="49">
        <f>A6+1</f>
        <v>2</v>
      </c>
      <c r="B7" s="24" t="s">
        <v>78</v>
      </c>
      <c r="C7" s="5" t="s">
        <v>4</v>
      </c>
      <c r="D7" s="64" t="s">
        <v>25</v>
      </c>
      <c r="E7" s="65"/>
      <c r="F7" s="6">
        <f>F6</f>
        <v>45003</v>
      </c>
      <c r="G7" s="64" t="s">
        <v>25</v>
      </c>
      <c r="H7" s="65"/>
      <c r="I7" s="6">
        <f>I8</f>
        <v>45140</v>
      </c>
      <c r="J7" s="64" t="s">
        <v>25</v>
      </c>
      <c r="K7" s="65"/>
      <c r="L7" s="6">
        <f>L8</f>
        <v>45266</v>
      </c>
    </row>
    <row r="8" spans="1:12" s="1" customFormat="1" x14ac:dyDescent="0.2">
      <c r="A8" s="49">
        <f t="shared" ref="A8:A54" si="0">A7+1</f>
        <v>3</v>
      </c>
      <c r="B8" s="24" t="s">
        <v>5</v>
      </c>
      <c r="C8" s="5" t="s">
        <v>14</v>
      </c>
      <c r="D8" s="64" t="s">
        <v>25</v>
      </c>
      <c r="E8" s="65"/>
      <c r="F8" s="6">
        <f>F7</f>
        <v>45003</v>
      </c>
      <c r="G8" s="64" t="s">
        <v>25</v>
      </c>
      <c r="H8" s="65"/>
      <c r="I8" s="6">
        <f>I28</f>
        <v>45140</v>
      </c>
      <c r="J8" s="64" t="s">
        <v>25</v>
      </c>
      <c r="K8" s="65"/>
      <c r="L8" s="6">
        <f>L28</f>
        <v>45266</v>
      </c>
    </row>
    <row r="9" spans="1:12" s="1" customFormat="1" x14ac:dyDescent="0.2">
      <c r="A9" s="49">
        <f t="shared" si="0"/>
        <v>4</v>
      </c>
      <c r="B9" s="24" t="s">
        <v>77</v>
      </c>
      <c r="C9" s="5" t="s">
        <v>14</v>
      </c>
      <c r="D9" s="62" t="s">
        <v>25</v>
      </c>
      <c r="E9" s="63"/>
      <c r="F9" s="30">
        <v>44933</v>
      </c>
      <c r="G9" s="64" t="s">
        <v>25</v>
      </c>
      <c r="H9" s="65"/>
      <c r="I9" s="7">
        <f>I8</f>
        <v>45140</v>
      </c>
      <c r="J9" s="62" t="s">
        <v>25</v>
      </c>
      <c r="K9" s="63"/>
      <c r="L9" s="7">
        <f>L8</f>
        <v>45266</v>
      </c>
    </row>
    <row r="10" spans="1:12" s="1" customFormat="1" x14ac:dyDescent="0.2">
      <c r="A10" s="49">
        <f t="shared" si="0"/>
        <v>5</v>
      </c>
      <c r="B10" s="24" t="s">
        <v>17</v>
      </c>
      <c r="C10" s="5" t="s">
        <v>13</v>
      </c>
      <c r="D10" s="62" t="s">
        <v>25</v>
      </c>
      <c r="E10" s="63"/>
      <c r="F10" s="7">
        <f>D20-28</f>
        <v>44965</v>
      </c>
      <c r="G10" s="62"/>
      <c r="H10" s="63"/>
      <c r="I10" s="7" t="s">
        <v>33</v>
      </c>
      <c r="J10" s="62"/>
      <c r="K10" s="63"/>
      <c r="L10" s="7" t="s">
        <v>33</v>
      </c>
    </row>
    <row r="11" spans="1:12" s="1" customFormat="1" x14ac:dyDescent="0.2">
      <c r="A11" s="49">
        <f t="shared" si="0"/>
        <v>6</v>
      </c>
      <c r="B11" s="24" t="s">
        <v>6</v>
      </c>
      <c r="C11" s="5" t="s">
        <v>7</v>
      </c>
      <c r="D11" s="8">
        <f>F9+1</f>
        <v>44934</v>
      </c>
      <c r="E11" s="9" t="s">
        <v>24</v>
      </c>
      <c r="F11" s="6">
        <f>D11+7+7</f>
        <v>44948</v>
      </c>
      <c r="G11" s="8">
        <f>F36</f>
        <v>45073</v>
      </c>
      <c r="H11" s="9" t="s">
        <v>24</v>
      </c>
      <c r="I11" s="6">
        <f>G11+20</f>
        <v>45093</v>
      </c>
      <c r="J11" s="8">
        <f>I36</f>
        <v>45199</v>
      </c>
      <c r="K11" s="9" t="s">
        <v>24</v>
      </c>
      <c r="L11" s="6">
        <f>J11+20</f>
        <v>45219</v>
      </c>
    </row>
    <row r="12" spans="1:12" s="1" customFormat="1" x14ac:dyDescent="0.2">
      <c r="A12" s="49">
        <f t="shared" si="0"/>
        <v>7</v>
      </c>
      <c r="B12" s="50" t="s">
        <v>8</v>
      </c>
      <c r="C12" s="5" t="s">
        <v>7</v>
      </c>
      <c r="D12" s="8">
        <f>F11</f>
        <v>44948</v>
      </c>
      <c r="E12" s="9" t="s">
        <v>24</v>
      </c>
      <c r="F12" s="6">
        <f>D12+14</f>
        <v>44962</v>
      </c>
      <c r="G12" s="8">
        <f>I11+3</f>
        <v>45096</v>
      </c>
      <c r="H12" s="9" t="s">
        <v>24</v>
      </c>
      <c r="I12" s="6">
        <f>G12+5</f>
        <v>45101</v>
      </c>
      <c r="J12" s="8">
        <f>L11+3</f>
        <v>45222</v>
      </c>
      <c r="K12" s="9" t="s">
        <v>24</v>
      </c>
      <c r="L12" s="6">
        <f>J12+5</f>
        <v>45227</v>
      </c>
    </row>
    <row r="13" spans="1:12" s="1" customFormat="1" x14ac:dyDescent="0.2">
      <c r="A13" s="49">
        <f t="shared" si="0"/>
        <v>8</v>
      </c>
      <c r="B13" s="24" t="s">
        <v>9</v>
      </c>
      <c r="C13" s="5" t="s">
        <v>7</v>
      </c>
      <c r="D13" s="8">
        <f>F12+1</f>
        <v>44963</v>
      </c>
      <c r="E13" s="9" t="s">
        <v>24</v>
      </c>
      <c r="F13" s="6">
        <f>D13+7+7</f>
        <v>44977</v>
      </c>
      <c r="G13" s="8">
        <f>I13-1</f>
        <v>45133</v>
      </c>
      <c r="H13" s="9" t="s">
        <v>24</v>
      </c>
      <c r="I13" s="6">
        <f>G14-1</f>
        <v>45134</v>
      </c>
      <c r="J13" s="8">
        <f>L13-1</f>
        <v>45259</v>
      </c>
      <c r="K13" s="9" t="s">
        <v>24</v>
      </c>
      <c r="L13" s="6">
        <f>J14-1</f>
        <v>45260</v>
      </c>
    </row>
    <row r="14" spans="1:12" s="1" customFormat="1" x14ac:dyDescent="0.2">
      <c r="A14" s="49">
        <f t="shared" si="0"/>
        <v>9</v>
      </c>
      <c r="B14" s="24" t="s">
        <v>10</v>
      </c>
      <c r="C14" s="5" t="s">
        <v>13</v>
      </c>
      <c r="D14" s="8">
        <f>F13</f>
        <v>44977</v>
      </c>
      <c r="E14" s="9" t="s">
        <v>24</v>
      </c>
      <c r="F14" s="6">
        <f>D14+28</f>
        <v>45005</v>
      </c>
      <c r="G14" s="8">
        <f>I14-2</f>
        <v>45135</v>
      </c>
      <c r="H14" s="9" t="s">
        <v>24</v>
      </c>
      <c r="I14" s="6">
        <f>G15-1</f>
        <v>45137</v>
      </c>
      <c r="J14" s="8">
        <f>L14-2</f>
        <v>45261</v>
      </c>
      <c r="K14" s="9" t="s">
        <v>24</v>
      </c>
      <c r="L14" s="6">
        <f>J15-1</f>
        <v>45263</v>
      </c>
    </row>
    <row r="15" spans="1:12" s="1" customFormat="1" x14ac:dyDescent="0.2">
      <c r="A15" s="49">
        <f t="shared" si="0"/>
        <v>10</v>
      </c>
      <c r="B15" s="24" t="s">
        <v>11</v>
      </c>
      <c r="C15" s="5" t="s">
        <v>12</v>
      </c>
      <c r="D15" s="8">
        <f>F14+2</f>
        <v>45007</v>
      </c>
      <c r="E15" s="9" t="s">
        <v>24</v>
      </c>
      <c r="F15" s="6">
        <f>F20</f>
        <v>45002</v>
      </c>
      <c r="G15" s="8">
        <f>G16</f>
        <v>45138</v>
      </c>
      <c r="H15" s="9" t="s">
        <v>24</v>
      </c>
      <c r="I15" s="6">
        <f>I16</f>
        <v>45142</v>
      </c>
      <c r="J15" s="8">
        <f>J16</f>
        <v>45264</v>
      </c>
      <c r="K15" s="9" t="s">
        <v>24</v>
      </c>
      <c r="L15" s="6">
        <f>L16</f>
        <v>45268</v>
      </c>
    </row>
    <row r="16" spans="1:12" s="1" customFormat="1" x14ac:dyDescent="0.2">
      <c r="A16" s="49">
        <f t="shared" si="0"/>
        <v>11</v>
      </c>
      <c r="B16" s="24" t="s">
        <v>15</v>
      </c>
      <c r="C16" s="5" t="s">
        <v>13</v>
      </c>
      <c r="D16" s="8">
        <f>F15</f>
        <v>45002</v>
      </c>
      <c r="E16" s="9" t="s">
        <v>24</v>
      </c>
      <c r="F16" s="6">
        <f>F23</f>
        <v>45011</v>
      </c>
      <c r="G16" s="8">
        <f>I16-4</f>
        <v>45138</v>
      </c>
      <c r="H16" s="9" t="s">
        <v>24</v>
      </c>
      <c r="I16" s="6">
        <f>I29</f>
        <v>45142</v>
      </c>
      <c r="J16" s="8">
        <f>L16-4</f>
        <v>45264</v>
      </c>
      <c r="K16" s="9" t="s">
        <v>24</v>
      </c>
      <c r="L16" s="6">
        <f>L29</f>
        <v>45268</v>
      </c>
    </row>
    <row r="17" spans="1:12" s="1" customFormat="1" x14ac:dyDescent="0.2">
      <c r="A17" s="49">
        <f t="shared" si="0"/>
        <v>12</v>
      </c>
      <c r="B17" s="25" t="s">
        <v>79</v>
      </c>
      <c r="C17" s="5" t="s">
        <v>28</v>
      </c>
      <c r="D17" s="26"/>
      <c r="E17" s="27"/>
      <c r="F17" s="30">
        <v>44989</v>
      </c>
      <c r="G17" s="20"/>
      <c r="H17" s="21"/>
      <c r="I17" s="22" t="s">
        <v>33</v>
      </c>
      <c r="J17" s="20"/>
      <c r="K17" s="21"/>
      <c r="L17" s="22" t="s">
        <v>33</v>
      </c>
    </row>
    <row r="18" spans="1:12" s="1" customFormat="1" x14ac:dyDescent="0.2">
      <c r="A18" s="49">
        <f t="shared" si="0"/>
        <v>13</v>
      </c>
      <c r="B18" s="46" t="s">
        <v>83</v>
      </c>
      <c r="C18" s="5" t="s">
        <v>4</v>
      </c>
      <c r="D18" s="8">
        <f>F17+4</f>
        <v>44993</v>
      </c>
      <c r="E18" s="9" t="s">
        <v>24</v>
      </c>
      <c r="F18" s="6">
        <f>D18+25</f>
        <v>45018</v>
      </c>
      <c r="G18" s="20"/>
      <c r="H18" s="21"/>
      <c r="I18" s="22" t="s">
        <v>33</v>
      </c>
      <c r="J18" s="20"/>
      <c r="K18" s="21"/>
      <c r="L18" s="22" t="s">
        <v>33</v>
      </c>
    </row>
    <row r="19" spans="1:12" s="1" customFormat="1" x14ac:dyDescent="0.2">
      <c r="A19" s="49">
        <f t="shared" si="0"/>
        <v>14</v>
      </c>
      <c r="B19" s="46" t="s">
        <v>84</v>
      </c>
      <c r="C19" s="5" t="s">
        <v>4</v>
      </c>
      <c r="D19" s="8">
        <f>F18+1</f>
        <v>45019</v>
      </c>
      <c r="E19" s="9" t="s">
        <v>24</v>
      </c>
      <c r="F19" s="6">
        <f>F21-1</f>
        <v>45002</v>
      </c>
      <c r="G19" s="20"/>
      <c r="H19" s="21"/>
      <c r="I19" s="22" t="s">
        <v>33</v>
      </c>
      <c r="J19" s="20"/>
      <c r="K19" s="21"/>
      <c r="L19" s="22" t="s">
        <v>33</v>
      </c>
    </row>
    <row r="20" spans="1:12" s="1" customFormat="1" x14ac:dyDescent="0.2">
      <c r="A20" s="49">
        <f t="shared" si="0"/>
        <v>15</v>
      </c>
      <c r="B20" s="45" t="s">
        <v>88</v>
      </c>
      <c r="C20" s="5" t="s">
        <v>4</v>
      </c>
      <c r="D20" s="8">
        <f>F17+4</f>
        <v>44993</v>
      </c>
      <c r="E20" s="9" t="s">
        <v>24</v>
      </c>
      <c r="F20" s="6">
        <f>F21-1</f>
        <v>45002</v>
      </c>
      <c r="G20" s="8"/>
      <c r="H20" s="9"/>
      <c r="I20" s="22" t="s">
        <v>33</v>
      </c>
      <c r="J20" s="20"/>
      <c r="K20" s="21"/>
      <c r="L20" s="22" t="s">
        <v>33</v>
      </c>
    </row>
    <row r="21" spans="1:12" s="1" customFormat="1" x14ac:dyDescent="0.2">
      <c r="A21" s="49">
        <f t="shared" si="0"/>
        <v>16</v>
      </c>
      <c r="B21" s="25" t="s">
        <v>80</v>
      </c>
      <c r="C21" s="5" t="s">
        <v>28</v>
      </c>
      <c r="D21" s="37"/>
      <c r="E21" s="38"/>
      <c r="F21" s="30">
        <v>45003</v>
      </c>
      <c r="G21" s="20"/>
      <c r="H21" s="21"/>
      <c r="I21" s="22" t="s">
        <v>33</v>
      </c>
      <c r="J21" s="20"/>
      <c r="K21" s="21"/>
      <c r="L21" s="22" t="s">
        <v>33</v>
      </c>
    </row>
    <row r="22" spans="1:12" s="1" customFormat="1" x14ac:dyDescent="0.2">
      <c r="A22" s="49">
        <f t="shared" si="0"/>
        <v>17</v>
      </c>
      <c r="B22" s="46" t="s">
        <v>85</v>
      </c>
      <c r="C22" s="5" t="s">
        <v>28</v>
      </c>
      <c r="D22" s="62" t="s">
        <v>25</v>
      </c>
      <c r="E22" s="63"/>
      <c r="F22" s="30">
        <f>F21+4</f>
        <v>45007</v>
      </c>
      <c r="G22" s="20"/>
      <c r="H22" s="21"/>
      <c r="I22" s="22" t="s">
        <v>33</v>
      </c>
      <c r="J22" s="20"/>
      <c r="K22" s="21"/>
      <c r="L22" s="22" t="s">
        <v>33</v>
      </c>
    </row>
    <row r="23" spans="1:12" s="1" customFormat="1" x14ac:dyDescent="0.2">
      <c r="A23" s="49">
        <f t="shared" si="0"/>
        <v>18</v>
      </c>
      <c r="B23" s="24" t="s">
        <v>86</v>
      </c>
      <c r="C23" s="5" t="s">
        <v>4</v>
      </c>
      <c r="D23" s="8">
        <f>F21+4</f>
        <v>45007</v>
      </c>
      <c r="E23" s="9" t="s">
        <v>24</v>
      </c>
      <c r="F23" s="6">
        <f>D24-1</f>
        <v>45011</v>
      </c>
      <c r="G23" s="20"/>
      <c r="H23" s="21"/>
      <c r="I23" s="22" t="s">
        <v>33</v>
      </c>
      <c r="J23" s="20"/>
      <c r="K23" s="21"/>
      <c r="L23" s="22" t="s">
        <v>33</v>
      </c>
    </row>
    <row r="24" spans="1:12" s="1" customFormat="1" x14ac:dyDescent="0.2">
      <c r="A24" s="49">
        <f t="shared" si="0"/>
        <v>19</v>
      </c>
      <c r="B24" s="24" t="s">
        <v>87</v>
      </c>
      <c r="C24" s="5" t="s">
        <v>4</v>
      </c>
      <c r="D24" s="8">
        <f>F24-4</f>
        <v>45012</v>
      </c>
      <c r="E24" s="9" t="s">
        <v>24</v>
      </c>
      <c r="F24" s="6">
        <f>F30</f>
        <v>45016</v>
      </c>
      <c r="G24" s="20"/>
      <c r="H24" s="21"/>
      <c r="I24" s="22" t="s">
        <v>33</v>
      </c>
      <c r="J24" s="20"/>
      <c r="K24" s="21"/>
      <c r="L24" s="22" t="s">
        <v>33</v>
      </c>
    </row>
    <row r="25" spans="1:12" s="1" customFormat="1" x14ac:dyDescent="0.2">
      <c r="A25" s="49">
        <f t="shared" si="0"/>
        <v>20</v>
      </c>
      <c r="B25" s="46" t="s">
        <v>89</v>
      </c>
      <c r="C25" s="5" t="s">
        <v>28</v>
      </c>
      <c r="D25" s="62" t="s">
        <v>25</v>
      </c>
      <c r="E25" s="63"/>
      <c r="F25" s="30">
        <f>F31-1</f>
        <v>45016</v>
      </c>
      <c r="G25" s="20"/>
      <c r="H25" s="21"/>
      <c r="I25" s="22" t="s">
        <v>33</v>
      </c>
      <c r="J25" s="20"/>
      <c r="K25" s="21"/>
      <c r="L25" s="22" t="s">
        <v>33</v>
      </c>
    </row>
    <row r="26" spans="1:12" s="1" customFormat="1" x14ac:dyDescent="0.2">
      <c r="A26" s="49">
        <f t="shared" si="0"/>
        <v>21</v>
      </c>
      <c r="B26" s="45" t="s">
        <v>90</v>
      </c>
      <c r="C26" s="5" t="s">
        <v>4</v>
      </c>
      <c r="D26" s="8">
        <f>F26-9</f>
        <v>45005</v>
      </c>
      <c r="E26" s="9" t="s">
        <v>24</v>
      </c>
      <c r="F26" s="6">
        <f>D30-1</f>
        <v>45014</v>
      </c>
      <c r="G26" s="20"/>
      <c r="H26" s="21"/>
      <c r="I26" s="22" t="s">
        <v>33</v>
      </c>
      <c r="J26" s="20"/>
      <c r="K26" s="21"/>
      <c r="L26" s="22" t="s">
        <v>33</v>
      </c>
    </row>
    <row r="27" spans="1:12" s="1" customFormat="1" x14ac:dyDescent="0.2">
      <c r="A27" s="49">
        <f t="shared" si="0"/>
        <v>22</v>
      </c>
      <c r="B27" s="45" t="s">
        <v>91</v>
      </c>
      <c r="C27" s="5" t="s">
        <v>4</v>
      </c>
      <c r="D27" s="8">
        <f>F27-1</f>
        <v>45015</v>
      </c>
      <c r="E27" s="9" t="s">
        <v>24</v>
      </c>
      <c r="F27" s="6">
        <f>F31-1</f>
        <v>45016</v>
      </c>
      <c r="G27" s="20"/>
      <c r="H27" s="21"/>
      <c r="I27" s="22" t="s">
        <v>33</v>
      </c>
      <c r="J27" s="20"/>
      <c r="K27" s="21"/>
      <c r="L27" s="22" t="s">
        <v>33</v>
      </c>
    </row>
    <row r="28" spans="1:12" s="1" customFormat="1" x14ac:dyDescent="0.2">
      <c r="A28" s="49">
        <f t="shared" si="0"/>
        <v>23</v>
      </c>
      <c r="B28" s="24" t="s">
        <v>92</v>
      </c>
      <c r="C28" s="5" t="s">
        <v>4</v>
      </c>
      <c r="D28" s="20"/>
      <c r="E28" s="21"/>
      <c r="F28" s="22" t="s">
        <v>33</v>
      </c>
      <c r="G28" s="8">
        <f>I28-5</f>
        <v>45135</v>
      </c>
      <c r="H28" s="9" t="s">
        <v>24</v>
      </c>
      <c r="I28" s="6">
        <f>G29-1</f>
        <v>45140</v>
      </c>
      <c r="J28" s="8">
        <f>L28-4</f>
        <v>45262</v>
      </c>
      <c r="K28" s="9" t="s">
        <v>24</v>
      </c>
      <c r="L28" s="6">
        <f>J29-1</f>
        <v>45266</v>
      </c>
    </row>
    <row r="29" spans="1:12" s="1" customFormat="1" x14ac:dyDescent="0.2">
      <c r="A29" s="49">
        <f t="shared" si="0"/>
        <v>24</v>
      </c>
      <c r="B29" s="24" t="s">
        <v>93</v>
      </c>
      <c r="C29" s="5" t="s">
        <v>4</v>
      </c>
      <c r="D29" s="20"/>
      <c r="E29" s="21"/>
      <c r="F29" s="22" t="s">
        <v>33</v>
      </c>
      <c r="G29" s="8">
        <f>G30</f>
        <v>45141</v>
      </c>
      <c r="H29" s="9" t="s">
        <v>24</v>
      </c>
      <c r="I29" s="6">
        <f>I30</f>
        <v>45142</v>
      </c>
      <c r="J29" s="8">
        <f>J30</f>
        <v>45267</v>
      </c>
      <c r="K29" s="9" t="s">
        <v>24</v>
      </c>
      <c r="L29" s="6">
        <f>L30</f>
        <v>45268</v>
      </c>
    </row>
    <row r="30" spans="1:12" s="1" customFormat="1" x14ac:dyDescent="0.2">
      <c r="A30" s="49">
        <f t="shared" si="0"/>
        <v>25</v>
      </c>
      <c r="B30" s="24" t="s">
        <v>16</v>
      </c>
      <c r="C30" s="5" t="s">
        <v>7</v>
      </c>
      <c r="D30" s="8">
        <f>F30-1</f>
        <v>45015</v>
      </c>
      <c r="E30" s="9" t="s">
        <v>24</v>
      </c>
      <c r="F30" s="6">
        <f>F31-1</f>
        <v>45016</v>
      </c>
      <c r="G30" s="8">
        <f>I30-1</f>
        <v>45141</v>
      </c>
      <c r="H30" s="9" t="s">
        <v>24</v>
      </c>
      <c r="I30" s="6">
        <f>I31-1</f>
        <v>45142</v>
      </c>
      <c r="J30" s="8">
        <f>L30-1</f>
        <v>45267</v>
      </c>
      <c r="K30" s="9" t="s">
        <v>24</v>
      </c>
      <c r="L30" s="6">
        <f>L31-1</f>
        <v>45268</v>
      </c>
    </row>
    <row r="31" spans="1:12" s="1" customFormat="1" x14ac:dyDescent="0.2">
      <c r="A31" s="49">
        <f t="shared" si="0"/>
        <v>26</v>
      </c>
      <c r="B31" s="24" t="s">
        <v>18</v>
      </c>
      <c r="C31" s="5"/>
      <c r="D31" s="31"/>
      <c r="E31" s="32"/>
      <c r="F31" s="33">
        <v>45017</v>
      </c>
      <c r="G31" s="34"/>
      <c r="H31" s="35"/>
      <c r="I31" s="33">
        <v>45143</v>
      </c>
      <c r="J31" s="34"/>
      <c r="K31" s="35"/>
      <c r="L31" s="33">
        <v>45269</v>
      </c>
    </row>
    <row r="32" spans="1:12" s="1" customFormat="1" x14ac:dyDescent="0.2">
      <c r="A32" s="49">
        <f t="shared" si="0"/>
        <v>27</v>
      </c>
      <c r="B32" s="19" t="s">
        <v>39</v>
      </c>
      <c r="C32" s="11"/>
      <c r="D32" s="20"/>
      <c r="E32" s="21"/>
      <c r="F32" s="36">
        <f>F31</f>
        <v>45017</v>
      </c>
      <c r="G32" s="20"/>
      <c r="H32" s="21"/>
      <c r="I32" s="36">
        <f>I31</f>
        <v>45143</v>
      </c>
      <c r="J32" s="20"/>
      <c r="K32" s="21"/>
      <c r="L32" s="36">
        <f>L31</f>
        <v>45269</v>
      </c>
    </row>
    <row r="33" spans="1:12" s="1" customFormat="1" x14ac:dyDescent="0.2">
      <c r="A33" s="49">
        <f t="shared" si="0"/>
        <v>28</v>
      </c>
      <c r="B33" s="10" t="s">
        <v>43</v>
      </c>
      <c r="C33" s="11" t="s">
        <v>19</v>
      </c>
      <c r="D33" s="20"/>
      <c r="E33" s="21"/>
      <c r="F33" s="22">
        <f>F32+22</f>
        <v>45039</v>
      </c>
      <c r="G33" s="20"/>
      <c r="H33" s="21"/>
      <c r="I33" s="22">
        <f>I32+22</f>
        <v>45165</v>
      </c>
      <c r="J33" s="20"/>
      <c r="K33" s="21"/>
      <c r="L33" s="22">
        <f>L32+22</f>
        <v>45291</v>
      </c>
    </row>
    <row r="34" spans="1:12" s="1" customFormat="1" x14ac:dyDescent="0.2">
      <c r="A34" s="49">
        <f t="shared" si="0"/>
        <v>29</v>
      </c>
      <c r="B34" s="19" t="s">
        <v>40</v>
      </c>
      <c r="C34" s="11"/>
      <c r="D34" s="20"/>
      <c r="E34" s="21"/>
      <c r="F34" s="36">
        <f>F33+6</f>
        <v>45045</v>
      </c>
      <c r="G34" s="20"/>
      <c r="H34" s="21"/>
      <c r="I34" s="36">
        <f>I33+6</f>
        <v>45171</v>
      </c>
      <c r="J34" s="20"/>
      <c r="K34" s="21"/>
      <c r="L34" s="36">
        <f>L33+6</f>
        <v>45297</v>
      </c>
    </row>
    <row r="35" spans="1:12" s="1" customFormat="1" x14ac:dyDescent="0.2">
      <c r="A35" s="49">
        <f t="shared" si="0"/>
        <v>30</v>
      </c>
      <c r="B35" s="10" t="s">
        <v>44</v>
      </c>
      <c r="C35" s="11" t="s">
        <v>19</v>
      </c>
      <c r="D35" s="20"/>
      <c r="E35" s="21"/>
      <c r="F35" s="22">
        <f>F34+22</f>
        <v>45067</v>
      </c>
      <c r="G35" s="20"/>
      <c r="H35" s="21"/>
      <c r="I35" s="22">
        <f>I34+22</f>
        <v>45193</v>
      </c>
      <c r="J35" s="20"/>
      <c r="K35" s="21"/>
      <c r="L35" s="22">
        <f>L34+22</f>
        <v>45319</v>
      </c>
    </row>
    <row r="36" spans="1:12" s="1" customFormat="1" x14ac:dyDescent="0.2">
      <c r="A36" s="49">
        <f t="shared" si="0"/>
        <v>31</v>
      </c>
      <c r="B36" s="19" t="s">
        <v>41</v>
      </c>
      <c r="C36" s="11"/>
      <c r="D36" s="20"/>
      <c r="E36" s="21"/>
      <c r="F36" s="36">
        <f>F35+6</f>
        <v>45073</v>
      </c>
      <c r="G36" s="20"/>
      <c r="H36" s="21"/>
      <c r="I36" s="36">
        <f>I35+6</f>
        <v>45199</v>
      </c>
      <c r="J36" s="20"/>
      <c r="K36" s="21"/>
      <c r="L36" s="36">
        <f>L35+6</f>
        <v>45325</v>
      </c>
    </row>
    <row r="37" spans="1:12" s="1" customFormat="1" x14ac:dyDescent="0.2">
      <c r="A37" s="49">
        <f t="shared" si="0"/>
        <v>32</v>
      </c>
      <c r="B37" s="10" t="s">
        <v>45</v>
      </c>
      <c r="C37" s="11" t="s">
        <v>19</v>
      </c>
      <c r="D37" s="20"/>
      <c r="E37" s="21"/>
      <c r="F37" s="22">
        <f t="shared" ref="F37" si="1">F36+22</f>
        <v>45095</v>
      </c>
      <c r="G37" s="20"/>
      <c r="H37" s="21"/>
      <c r="I37" s="22">
        <f t="shared" ref="I37" si="2">I36+22</f>
        <v>45221</v>
      </c>
      <c r="J37" s="20"/>
      <c r="K37" s="21"/>
      <c r="L37" s="22">
        <f t="shared" ref="L37" si="3">L36+22</f>
        <v>45347</v>
      </c>
    </row>
    <row r="38" spans="1:12" s="1" customFormat="1" x14ac:dyDescent="0.2">
      <c r="A38" s="49">
        <f t="shared" si="0"/>
        <v>33</v>
      </c>
      <c r="B38" s="19" t="s">
        <v>42</v>
      </c>
      <c r="C38" s="11"/>
      <c r="D38" s="20"/>
      <c r="E38" s="21"/>
      <c r="F38" s="36">
        <f>F37+6</f>
        <v>45101</v>
      </c>
      <c r="G38" s="20"/>
      <c r="H38" s="21"/>
      <c r="I38" s="36">
        <f>I37+6</f>
        <v>45227</v>
      </c>
      <c r="J38" s="20"/>
      <c r="K38" s="21"/>
      <c r="L38" s="36">
        <f>L37+6</f>
        <v>45353</v>
      </c>
    </row>
    <row r="39" spans="1:12" s="1" customFormat="1" x14ac:dyDescent="0.2">
      <c r="A39" s="49">
        <f t="shared" si="0"/>
        <v>34</v>
      </c>
      <c r="B39" s="10" t="s">
        <v>46</v>
      </c>
      <c r="C39" s="11" t="s">
        <v>19</v>
      </c>
      <c r="D39" s="20"/>
      <c r="E39" s="21"/>
      <c r="F39" s="22">
        <f t="shared" ref="F39" si="4">F38+22</f>
        <v>45123</v>
      </c>
      <c r="G39" s="20"/>
      <c r="H39" s="21"/>
      <c r="I39" s="22">
        <f t="shared" ref="I39" si="5">I38+22</f>
        <v>45249</v>
      </c>
      <c r="J39" s="20"/>
      <c r="K39" s="21"/>
      <c r="L39" s="22">
        <f t="shared" ref="L39" si="6">L38+22</f>
        <v>45375</v>
      </c>
    </row>
    <row r="40" spans="1:12" s="1" customFormat="1" hidden="1" x14ac:dyDescent="0.2">
      <c r="A40" s="49">
        <f t="shared" si="0"/>
        <v>35</v>
      </c>
      <c r="B40" s="19" t="s">
        <v>50</v>
      </c>
      <c r="C40" s="11"/>
      <c r="D40" s="28"/>
      <c r="E40" s="29"/>
      <c r="F40" s="36">
        <f>F32</f>
        <v>45017</v>
      </c>
      <c r="G40" s="66"/>
      <c r="H40" s="67"/>
      <c r="I40" s="7" t="s">
        <v>33</v>
      </c>
      <c r="J40" s="66"/>
      <c r="K40" s="67"/>
      <c r="L40" s="7" t="s">
        <v>33</v>
      </c>
    </row>
    <row r="41" spans="1:12" s="1" customFormat="1" hidden="1" x14ac:dyDescent="0.2">
      <c r="A41" s="49">
        <f t="shared" si="0"/>
        <v>36</v>
      </c>
      <c r="B41" s="10" t="s">
        <v>47</v>
      </c>
      <c r="C41" s="11" t="s">
        <v>19</v>
      </c>
      <c r="D41" s="20"/>
      <c r="E41" s="21"/>
      <c r="F41" s="22">
        <f>F40+22</f>
        <v>45039</v>
      </c>
      <c r="G41" s="64"/>
      <c r="H41" s="65"/>
      <c r="I41" s="7" t="s">
        <v>33</v>
      </c>
      <c r="J41" s="64"/>
      <c r="K41" s="65"/>
      <c r="L41" s="7" t="s">
        <v>33</v>
      </c>
    </row>
    <row r="42" spans="1:12" s="1" customFormat="1" hidden="1" x14ac:dyDescent="0.2">
      <c r="A42" s="49">
        <f t="shared" si="0"/>
        <v>37</v>
      </c>
      <c r="B42" s="19" t="s">
        <v>51</v>
      </c>
      <c r="C42" s="11"/>
      <c r="D42" s="20"/>
      <c r="E42" s="21"/>
      <c r="F42" s="36">
        <f>F41+6</f>
        <v>45045</v>
      </c>
      <c r="G42" s="64"/>
      <c r="H42" s="65"/>
      <c r="I42" s="7" t="s">
        <v>33</v>
      </c>
      <c r="J42" s="64"/>
      <c r="K42" s="65"/>
      <c r="L42" s="7" t="s">
        <v>33</v>
      </c>
    </row>
    <row r="43" spans="1:12" s="1" customFormat="1" hidden="1" x14ac:dyDescent="0.2">
      <c r="A43" s="49">
        <f t="shared" si="0"/>
        <v>38</v>
      </c>
      <c r="B43" s="10" t="s">
        <v>48</v>
      </c>
      <c r="C43" s="11" t="s">
        <v>19</v>
      </c>
      <c r="D43" s="20"/>
      <c r="E43" s="21"/>
      <c r="F43" s="22">
        <f>F42+22</f>
        <v>45067</v>
      </c>
      <c r="G43" s="64"/>
      <c r="H43" s="65"/>
      <c r="I43" s="7" t="s">
        <v>33</v>
      </c>
      <c r="J43" s="64"/>
      <c r="K43" s="65"/>
      <c r="L43" s="7" t="s">
        <v>33</v>
      </c>
    </row>
    <row r="44" spans="1:12" s="1" customFormat="1" hidden="1" x14ac:dyDescent="0.2">
      <c r="A44" s="49">
        <f t="shared" si="0"/>
        <v>39</v>
      </c>
      <c r="B44" s="19" t="s">
        <v>52</v>
      </c>
      <c r="C44" s="11"/>
      <c r="D44" s="20"/>
      <c r="E44" s="21"/>
      <c r="F44" s="36">
        <f>F43+6</f>
        <v>45073</v>
      </c>
      <c r="G44" s="64"/>
      <c r="H44" s="65"/>
      <c r="I44" s="7" t="s">
        <v>33</v>
      </c>
      <c r="J44" s="64"/>
      <c r="K44" s="65"/>
      <c r="L44" s="7" t="s">
        <v>33</v>
      </c>
    </row>
    <row r="45" spans="1:12" s="1" customFormat="1" hidden="1" x14ac:dyDescent="0.2">
      <c r="A45" s="49">
        <f t="shared" si="0"/>
        <v>40</v>
      </c>
      <c r="B45" s="10" t="s">
        <v>49</v>
      </c>
      <c r="C45" s="11" t="s">
        <v>19</v>
      </c>
      <c r="D45" s="20"/>
      <c r="E45" s="21"/>
      <c r="F45" s="22">
        <f>F44+50</f>
        <v>45123</v>
      </c>
      <c r="G45" s="64"/>
      <c r="H45" s="65"/>
      <c r="I45" s="7" t="s">
        <v>33</v>
      </c>
      <c r="J45" s="64"/>
      <c r="K45" s="65"/>
      <c r="L45" s="7" t="s">
        <v>33</v>
      </c>
    </row>
    <row r="46" spans="1:12" s="1" customFormat="1" hidden="1" x14ac:dyDescent="0.2">
      <c r="A46" s="49">
        <f t="shared" si="0"/>
        <v>41</v>
      </c>
      <c r="B46" s="19" t="s">
        <v>69</v>
      </c>
      <c r="C46" s="11"/>
      <c r="D46" s="20"/>
      <c r="E46" s="21"/>
      <c r="F46" s="22" t="s">
        <v>33</v>
      </c>
      <c r="G46" s="20"/>
      <c r="H46" s="21"/>
      <c r="I46" s="36">
        <f>I31</f>
        <v>45143</v>
      </c>
      <c r="J46" s="64"/>
      <c r="K46" s="65"/>
      <c r="L46" s="7" t="s">
        <v>33</v>
      </c>
    </row>
    <row r="47" spans="1:12" s="1" customFormat="1" hidden="1" x14ac:dyDescent="0.2">
      <c r="A47" s="49">
        <f t="shared" si="0"/>
        <v>42</v>
      </c>
      <c r="B47" s="10" t="s">
        <v>53</v>
      </c>
      <c r="C47" s="11" t="s">
        <v>19</v>
      </c>
      <c r="D47" s="20"/>
      <c r="E47" s="21"/>
      <c r="F47" s="22" t="s">
        <v>33</v>
      </c>
      <c r="G47" s="20"/>
      <c r="H47" s="21"/>
      <c r="I47" s="22">
        <f>I46+22</f>
        <v>45165</v>
      </c>
      <c r="J47" s="64"/>
      <c r="K47" s="65"/>
      <c r="L47" s="7" t="s">
        <v>33</v>
      </c>
    </row>
    <row r="48" spans="1:12" s="1" customFormat="1" hidden="1" x14ac:dyDescent="0.2">
      <c r="A48" s="49">
        <f t="shared" si="0"/>
        <v>43</v>
      </c>
      <c r="B48" s="19" t="s">
        <v>70</v>
      </c>
      <c r="C48" s="11"/>
      <c r="D48" s="20"/>
      <c r="E48" s="21"/>
      <c r="F48" s="22" t="s">
        <v>33</v>
      </c>
      <c r="G48" s="20"/>
      <c r="H48" s="21"/>
      <c r="I48" s="36">
        <f>I47+6</f>
        <v>45171</v>
      </c>
      <c r="J48" s="64"/>
      <c r="K48" s="65"/>
      <c r="L48" s="7" t="s">
        <v>33</v>
      </c>
    </row>
    <row r="49" spans="1:12" s="1" customFormat="1" hidden="1" x14ac:dyDescent="0.2">
      <c r="A49" s="49">
        <f t="shared" si="0"/>
        <v>44</v>
      </c>
      <c r="B49" s="10" t="s">
        <v>54</v>
      </c>
      <c r="C49" s="11" t="s">
        <v>19</v>
      </c>
      <c r="D49" s="20"/>
      <c r="E49" s="21"/>
      <c r="F49" s="22" t="s">
        <v>33</v>
      </c>
      <c r="G49" s="20"/>
      <c r="H49" s="21"/>
      <c r="I49" s="22">
        <f>I48+22</f>
        <v>45193</v>
      </c>
      <c r="J49" s="64"/>
      <c r="K49" s="65"/>
      <c r="L49" s="7" t="s">
        <v>33</v>
      </c>
    </row>
    <row r="50" spans="1:12" s="1" customFormat="1" hidden="1" x14ac:dyDescent="0.2">
      <c r="A50" s="49">
        <f t="shared" si="0"/>
        <v>45</v>
      </c>
      <c r="B50" s="19" t="s">
        <v>71</v>
      </c>
      <c r="C50" s="11"/>
      <c r="D50" s="20"/>
      <c r="E50" s="21"/>
      <c r="F50" s="22" t="s">
        <v>33</v>
      </c>
      <c r="G50" s="20"/>
      <c r="H50" s="21"/>
      <c r="I50" s="36">
        <f>I49+6</f>
        <v>45199</v>
      </c>
      <c r="J50" s="64"/>
      <c r="K50" s="65"/>
      <c r="L50" s="7" t="s">
        <v>33</v>
      </c>
    </row>
    <row r="51" spans="1:12" s="1" customFormat="1" hidden="1" x14ac:dyDescent="0.2">
      <c r="A51" s="49">
        <f t="shared" si="0"/>
        <v>46</v>
      </c>
      <c r="B51" s="10" t="s">
        <v>68</v>
      </c>
      <c r="C51" s="11"/>
      <c r="D51" s="20"/>
      <c r="E51" s="21"/>
      <c r="F51" s="22" t="s">
        <v>33</v>
      </c>
      <c r="G51" s="20"/>
      <c r="H51" s="21"/>
      <c r="I51" s="22">
        <f>I50+50</f>
        <v>45249</v>
      </c>
      <c r="J51" s="64"/>
      <c r="K51" s="65"/>
      <c r="L51" s="7" t="s">
        <v>33</v>
      </c>
    </row>
    <row r="52" spans="1:12" s="1" customFormat="1" hidden="1" x14ac:dyDescent="0.2">
      <c r="A52" s="49">
        <f t="shared" si="0"/>
        <v>47</v>
      </c>
      <c r="B52" s="19" t="s">
        <v>55</v>
      </c>
      <c r="C52" s="11"/>
      <c r="D52" s="20"/>
      <c r="E52" s="21"/>
      <c r="F52" s="22" t="s">
        <v>33</v>
      </c>
      <c r="G52" s="20"/>
      <c r="H52" s="21"/>
      <c r="I52" s="22" t="s">
        <v>33</v>
      </c>
      <c r="J52" s="20"/>
      <c r="K52" s="21"/>
      <c r="L52" s="36">
        <f>L31</f>
        <v>45269</v>
      </c>
    </row>
    <row r="53" spans="1:12" s="1" customFormat="1" hidden="1" x14ac:dyDescent="0.2">
      <c r="A53" s="49">
        <f t="shared" si="0"/>
        <v>48</v>
      </c>
      <c r="B53" s="10" t="s">
        <v>56</v>
      </c>
      <c r="C53" s="11" t="s">
        <v>19</v>
      </c>
      <c r="D53" s="20"/>
      <c r="E53" s="21"/>
      <c r="F53" s="22" t="s">
        <v>33</v>
      </c>
      <c r="G53" s="20"/>
      <c r="H53" s="21"/>
      <c r="I53" s="22" t="s">
        <v>33</v>
      </c>
      <c r="J53" s="64"/>
      <c r="K53" s="65"/>
      <c r="L53" s="22">
        <f>L52+22</f>
        <v>45291</v>
      </c>
    </row>
    <row r="54" spans="1:12" s="1" customFormat="1" hidden="1" x14ac:dyDescent="0.2">
      <c r="A54" s="49">
        <f t="shared" si="0"/>
        <v>49</v>
      </c>
      <c r="B54" s="19" t="s">
        <v>57</v>
      </c>
      <c r="C54" s="11"/>
      <c r="D54" s="20"/>
      <c r="E54" s="21"/>
      <c r="F54" s="22" t="s">
        <v>33</v>
      </c>
      <c r="G54" s="20"/>
      <c r="H54" s="21"/>
      <c r="I54" s="22" t="s">
        <v>33</v>
      </c>
      <c r="J54" s="20"/>
      <c r="K54" s="21"/>
      <c r="L54" s="36">
        <f>L53+6</f>
        <v>45297</v>
      </c>
    </row>
    <row r="55" spans="1:12" s="1" customFormat="1" hidden="1" x14ac:dyDescent="0.2">
      <c r="A55" s="49">
        <f t="shared" ref="A55:A72" si="7">A54+1</f>
        <v>50</v>
      </c>
      <c r="B55" s="10" t="s">
        <v>58</v>
      </c>
      <c r="C55" s="11" t="s">
        <v>19</v>
      </c>
      <c r="D55" s="47"/>
      <c r="E55" s="48"/>
      <c r="F55" s="12" t="s">
        <v>33</v>
      </c>
      <c r="G55" s="47"/>
      <c r="H55" s="48"/>
      <c r="I55" s="12" t="s">
        <v>33</v>
      </c>
      <c r="J55" s="47"/>
      <c r="K55" s="48"/>
      <c r="L55" s="12">
        <f>L54+22</f>
        <v>45319</v>
      </c>
    </row>
    <row r="56" spans="1:12" s="3" customFormat="1" ht="24.95" hidden="1" customHeight="1" x14ac:dyDescent="0.2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</row>
    <row r="57" spans="1:12" s="3" customFormat="1" ht="24.95" hidden="1" customHeight="1" x14ac:dyDescent="0.2">
      <c r="A57" s="57" t="s">
        <v>81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</row>
    <row r="58" spans="1:12" s="3" customFormat="1" ht="24.95" hidden="1" customHeight="1" x14ac:dyDescent="0.2">
      <c r="A58" s="58" t="s">
        <v>82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</row>
    <row r="59" spans="1:12" ht="20.100000000000001" hidden="1" customHeight="1" x14ac:dyDescent="0.2">
      <c r="A59" s="53" t="s">
        <v>3</v>
      </c>
      <c r="B59" s="54"/>
      <c r="C59" s="53" t="s">
        <v>2</v>
      </c>
      <c r="D59" s="59" t="s">
        <v>0</v>
      </c>
      <c r="E59" s="60"/>
      <c r="F59" s="60"/>
      <c r="G59" s="60"/>
      <c r="H59" s="60"/>
      <c r="I59" s="60"/>
      <c r="J59" s="60"/>
      <c r="K59" s="60"/>
      <c r="L59" s="60"/>
    </row>
    <row r="60" spans="1:12" s="1" customFormat="1" ht="20.100000000000001" hidden="1" customHeight="1" x14ac:dyDescent="0.2">
      <c r="A60" s="55"/>
      <c r="B60" s="56"/>
      <c r="C60" s="55"/>
      <c r="D60" s="59" t="s">
        <v>75</v>
      </c>
      <c r="E60" s="60"/>
      <c r="F60" s="61"/>
      <c r="G60" s="59" t="s">
        <v>76</v>
      </c>
      <c r="H60" s="60"/>
      <c r="I60" s="61"/>
      <c r="J60" s="59" t="s">
        <v>74</v>
      </c>
      <c r="K60" s="60"/>
      <c r="L60" s="61"/>
    </row>
    <row r="61" spans="1:12" s="1" customFormat="1" hidden="1" x14ac:dyDescent="0.2">
      <c r="A61" s="49">
        <f>A55+1</f>
        <v>51</v>
      </c>
      <c r="B61" s="19" t="s">
        <v>60</v>
      </c>
      <c r="C61" s="11"/>
      <c r="D61" s="47"/>
      <c r="E61" s="48"/>
      <c r="F61" s="12" t="s">
        <v>33</v>
      </c>
      <c r="G61" s="47"/>
      <c r="H61" s="48"/>
      <c r="I61" s="12" t="s">
        <v>33</v>
      </c>
      <c r="J61" s="47"/>
      <c r="K61" s="48"/>
      <c r="L61" s="51">
        <f>L55+6</f>
        <v>45325</v>
      </c>
    </row>
    <row r="62" spans="1:12" s="1" customFormat="1" hidden="1" x14ac:dyDescent="0.2">
      <c r="A62" s="49">
        <f>A61+1</f>
        <v>52</v>
      </c>
      <c r="B62" s="10" t="s">
        <v>59</v>
      </c>
      <c r="C62" s="11" t="s">
        <v>19</v>
      </c>
      <c r="D62" s="20"/>
      <c r="E62" s="21"/>
      <c r="F62" s="22" t="s">
        <v>33</v>
      </c>
      <c r="G62" s="20"/>
      <c r="H62" s="21"/>
      <c r="I62" s="22" t="s">
        <v>33</v>
      </c>
      <c r="J62" s="20"/>
      <c r="K62" s="21"/>
      <c r="L62" s="22">
        <f>L61+50</f>
        <v>45375</v>
      </c>
    </row>
    <row r="63" spans="1:12" s="1" customFormat="1" hidden="1" x14ac:dyDescent="0.2">
      <c r="A63" s="49">
        <f t="shared" si="7"/>
        <v>53</v>
      </c>
      <c r="B63" s="19" t="s">
        <v>72</v>
      </c>
      <c r="C63" s="11"/>
      <c r="D63" s="20"/>
      <c r="E63" s="21"/>
      <c r="F63" s="22" t="s">
        <v>33</v>
      </c>
      <c r="G63" s="20"/>
      <c r="H63" s="21"/>
      <c r="I63" s="22" t="s">
        <v>33</v>
      </c>
      <c r="J63" s="20"/>
      <c r="K63" s="21"/>
      <c r="L63" s="7" t="s">
        <v>33</v>
      </c>
    </row>
    <row r="64" spans="1:12" s="1" customFormat="1" hidden="1" x14ac:dyDescent="0.2">
      <c r="A64" s="49">
        <f t="shared" si="7"/>
        <v>54</v>
      </c>
      <c r="B64" s="10" t="s">
        <v>61</v>
      </c>
      <c r="C64" s="11" t="s">
        <v>19</v>
      </c>
      <c r="D64" s="20"/>
      <c r="E64" s="21"/>
      <c r="F64" s="22" t="s">
        <v>33</v>
      </c>
      <c r="G64" s="20"/>
      <c r="H64" s="21"/>
      <c r="I64" s="22" t="s">
        <v>33</v>
      </c>
      <c r="J64" s="62"/>
      <c r="K64" s="63"/>
      <c r="L64" s="7" t="s">
        <v>33</v>
      </c>
    </row>
    <row r="65" spans="1:12" s="1" customFormat="1" hidden="1" x14ac:dyDescent="0.2">
      <c r="A65" s="49">
        <f t="shared" si="7"/>
        <v>55</v>
      </c>
      <c r="B65" s="19" t="s">
        <v>73</v>
      </c>
      <c r="C65" s="11"/>
      <c r="D65" s="20"/>
      <c r="E65" s="21"/>
      <c r="F65" s="22" t="s">
        <v>33</v>
      </c>
      <c r="G65" s="20"/>
      <c r="H65" s="21"/>
      <c r="I65" s="22" t="s">
        <v>33</v>
      </c>
      <c r="J65" s="20"/>
      <c r="K65" s="21"/>
      <c r="L65" s="22" t="s">
        <v>33</v>
      </c>
    </row>
    <row r="66" spans="1:12" s="1" customFormat="1" hidden="1" x14ac:dyDescent="0.2">
      <c r="A66" s="49">
        <f t="shared" si="7"/>
        <v>56</v>
      </c>
      <c r="B66" s="10" t="s">
        <v>62</v>
      </c>
      <c r="C66" s="11" t="s">
        <v>19</v>
      </c>
      <c r="D66" s="20"/>
      <c r="E66" s="21"/>
      <c r="F66" s="22" t="s">
        <v>33</v>
      </c>
      <c r="G66" s="20"/>
      <c r="H66" s="21"/>
      <c r="I66" s="22" t="s">
        <v>33</v>
      </c>
      <c r="J66" s="20"/>
      <c r="K66" s="21"/>
      <c r="L66" s="22" t="s">
        <v>33</v>
      </c>
    </row>
    <row r="67" spans="1:12" s="1" customFormat="1" hidden="1" x14ac:dyDescent="0.2">
      <c r="A67" s="49">
        <f t="shared" si="7"/>
        <v>57</v>
      </c>
      <c r="B67" s="19" t="s">
        <v>63</v>
      </c>
      <c r="C67" s="11"/>
      <c r="D67" s="20"/>
      <c r="E67" s="21"/>
      <c r="F67" s="22" t="s">
        <v>33</v>
      </c>
      <c r="G67" s="20"/>
      <c r="H67" s="21"/>
      <c r="I67" s="22" t="s">
        <v>33</v>
      </c>
      <c r="J67" s="20"/>
      <c r="K67" s="21"/>
      <c r="L67" s="22" t="s">
        <v>33</v>
      </c>
    </row>
    <row r="68" spans="1:12" s="1" customFormat="1" hidden="1" x14ac:dyDescent="0.2">
      <c r="A68" s="49">
        <f t="shared" si="7"/>
        <v>58</v>
      </c>
      <c r="B68" s="10" t="s">
        <v>64</v>
      </c>
      <c r="C68" s="11" t="s">
        <v>19</v>
      </c>
      <c r="D68" s="20"/>
      <c r="E68" s="21"/>
      <c r="F68" s="22" t="s">
        <v>33</v>
      </c>
      <c r="G68" s="20"/>
      <c r="H68" s="21"/>
      <c r="I68" s="22" t="s">
        <v>33</v>
      </c>
      <c r="J68" s="20"/>
      <c r="K68" s="21"/>
      <c r="L68" s="22" t="s">
        <v>33</v>
      </c>
    </row>
    <row r="69" spans="1:12" s="1" customFormat="1" hidden="1" x14ac:dyDescent="0.2">
      <c r="A69" s="49">
        <f t="shared" si="7"/>
        <v>59</v>
      </c>
      <c r="B69" s="19" t="s">
        <v>65</v>
      </c>
      <c r="C69" s="11"/>
      <c r="D69" s="20"/>
      <c r="E69" s="21"/>
      <c r="F69" s="22" t="s">
        <v>33</v>
      </c>
      <c r="G69" s="20"/>
      <c r="H69" s="21"/>
      <c r="I69" s="22" t="s">
        <v>33</v>
      </c>
      <c r="J69" s="20"/>
      <c r="K69" s="21"/>
      <c r="L69" s="22" t="s">
        <v>33</v>
      </c>
    </row>
    <row r="70" spans="1:12" s="1" customFormat="1" hidden="1" x14ac:dyDescent="0.2">
      <c r="A70" s="49">
        <f t="shared" si="7"/>
        <v>60</v>
      </c>
      <c r="B70" s="10" t="s">
        <v>66</v>
      </c>
      <c r="C70" s="11" t="s">
        <v>19</v>
      </c>
      <c r="D70" s="20"/>
      <c r="E70" s="21"/>
      <c r="F70" s="22" t="s">
        <v>33</v>
      </c>
      <c r="G70" s="20"/>
      <c r="H70" s="21"/>
      <c r="I70" s="22" t="s">
        <v>33</v>
      </c>
      <c r="J70" s="20"/>
      <c r="K70" s="21"/>
      <c r="L70" s="22" t="s">
        <v>33</v>
      </c>
    </row>
    <row r="71" spans="1:12" s="1" customFormat="1" x14ac:dyDescent="0.2">
      <c r="A71" s="49">
        <v>35</v>
      </c>
      <c r="B71" s="10" t="s">
        <v>67</v>
      </c>
      <c r="C71" s="11" t="s">
        <v>13</v>
      </c>
      <c r="D71" s="20"/>
      <c r="E71" s="21"/>
      <c r="F71" s="36">
        <f>F45+1</f>
        <v>45124</v>
      </c>
      <c r="G71" s="20"/>
      <c r="H71" s="21"/>
      <c r="I71" s="36">
        <f>I51+1</f>
        <v>45250</v>
      </c>
      <c r="J71" s="20"/>
      <c r="K71" s="21"/>
      <c r="L71" s="36">
        <f>L62+1</f>
        <v>45376</v>
      </c>
    </row>
    <row r="72" spans="1:12" s="1" customFormat="1" x14ac:dyDescent="0.2">
      <c r="A72" s="49">
        <f t="shared" si="7"/>
        <v>36</v>
      </c>
      <c r="B72" s="10" t="s">
        <v>38</v>
      </c>
      <c r="C72" s="11" t="s">
        <v>7</v>
      </c>
      <c r="D72" s="62" t="s">
        <v>25</v>
      </c>
      <c r="E72" s="63"/>
      <c r="F72" s="12">
        <f>F71</f>
        <v>45124</v>
      </c>
      <c r="G72" s="62" t="s">
        <v>25</v>
      </c>
      <c r="H72" s="63"/>
      <c r="I72" s="12">
        <f t="shared" ref="I72" si="8">I71</f>
        <v>45250</v>
      </c>
      <c r="J72" s="62" t="s">
        <v>25</v>
      </c>
      <c r="K72" s="63"/>
      <c r="L72" s="12">
        <f t="shared" ref="L72" si="9">L71</f>
        <v>45376</v>
      </c>
    </row>
    <row r="73" spans="1:12" s="1" customFormat="1" x14ac:dyDescent="0.2">
      <c r="A73" s="49">
        <f t="shared" ref="A73:A77" si="10">A72+1</f>
        <v>37</v>
      </c>
      <c r="B73" s="24" t="s">
        <v>20</v>
      </c>
      <c r="C73" s="5"/>
      <c r="D73" s="8"/>
      <c r="E73" s="9"/>
      <c r="F73" s="33">
        <f>F71+2</f>
        <v>45126</v>
      </c>
      <c r="G73" s="8"/>
      <c r="H73" s="9"/>
      <c r="I73" s="33">
        <f t="shared" ref="I73" si="11">I71+2</f>
        <v>45252</v>
      </c>
      <c r="J73" s="8"/>
      <c r="K73" s="9"/>
      <c r="L73" s="33">
        <f t="shared" ref="L73" si="12">L71+2</f>
        <v>45378</v>
      </c>
    </row>
    <row r="74" spans="1:12" s="1" customFormat="1" x14ac:dyDescent="0.2">
      <c r="A74" s="49">
        <f t="shared" si="10"/>
        <v>38</v>
      </c>
      <c r="B74" s="24" t="s">
        <v>21</v>
      </c>
      <c r="C74" s="5" t="s">
        <v>7</v>
      </c>
      <c r="D74" s="8"/>
      <c r="E74" s="9"/>
      <c r="F74" s="6">
        <f>F73+1</f>
        <v>45127</v>
      </c>
      <c r="G74" s="8"/>
      <c r="H74" s="9"/>
      <c r="I74" s="6">
        <f t="shared" ref="I74" si="13">I73+1</f>
        <v>45253</v>
      </c>
      <c r="J74" s="8"/>
      <c r="K74" s="9"/>
      <c r="L74" s="6">
        <f t="shared" ref="L74" si="14">L73+1</f>
        <v>45379</v>
      </c>
    </row>
    <row r="75" spans="1:12" s="1" customFormat="1" x14ac:dyDescent="0.2">
      <c r="A75" s="49">
        <f t="shared" si="10"/>
        <v>39</v>
      </c>
      <c r="B75" s="24" t="s">
        <v>22</v>
      </c>
      <c r="C75" s="5" t="s">
        <v>7</v>
      </c>
      <c r="D75" s="8">
        <f>F74+1</f>
        <v>45128</v>
      </c>
      <c r="E75" s="23" t="s">
        <v>24</v>
      </c>
      <c r="F75" s="6">
        <f>D75+1</f>
        <v>45129</v>
      </c>
      <c r="G75" s="8">
        <f t="shared" ref="G75" si="15">I74+1</f>
        <v>45254</v>
      </c>
      <c r="H75" s="23" t="s">
        <v>24</v>
      </c>
      <c r="I75" s="6">
        <f t="shared" ref="I75:I76" si="16">G75+1</f>
        <v>45255</v>
      </c>
      <c r="J75" s="8">
        <f t="shared" ref="J75" si="17">L74+1</f>
        <v>45380</v>
      </c>
      <c r="K75" s="23" t="s">
        <v>24</v>
      </c>
      <c r="L75" s="6">
        <f t="shared" ref="L75:L76" si="18">J75+1</f>
        <v>45381</v>
      </c>
    </row>
    <row r="76" spans="1:12" s="1" customFormat="1" x14ac:dyDescent="0.2">
      <c r="A76" s="49">
        <f t="shared" si="10"/>
        <v>40</v>
      </c>
      <c r="B76" s="24" t="s">
        <v>23</v>
      </c>
      <c r="C76" s="5" t="s">
        <v>26</v>
      </c>
      <c r="D76" s="8">
        <f>F75+2</f>
        <v>45131</v>
      </c>
      <c r="E76" s="23" t="s">
        <v>24</v>
      </c>
      <c r="F76" s="6">
        <f>D76+1</f>
        <v>45132</v>
      </c>
      <c r="G76" s="8">
        <f t="shared" ref="G76" si="19">I75+2</f>
        <v>45257</v>
      </c>
      <c r="H76" s="23" t="s">
        <v>24</v>
      </c>
      <c r="I76" s="6">
        <f t="shared" si="16"/>
        <v>45258</v>
      </c>
      <c r="J76" s="8">
        <f t="shared" ref="J76" si="20">L75+2</f>
        <v>45383</v>
      </c>
      <c r="K76" s="23" t="s">
        <v>24</v>
      </c>
      <c r="L76" s="6">
        <f t="shared" si="18"/>
        <v>45384</v>
      </c>
    </row>
    <row r="77" spans="1:12" s="1" customFormat="1" x14ac:dyDescent="0.2">
      <c r="A77" s="49">
        <f t="shared" si="10"/>
        <v>41</v>
      </c>
      <c r="B77" s="52" t="s">
        <v>27</v>
      </c>
      <c r="C77" s="5" t="s">
        <v>4</v>
      </c>
      <c r="D77" s="71" t="s">
        <v>25</v>
      </c>
      <c r="E77" s="72"/>
      <c r="F77" s="6">
        <f>F75</f>
        <v>45129</v>
      </c>
      <c r="G77" s="71" t="s">
        <v>25</v>
      </c>
      <c r="H77" s="72"/>
      <c r="I77" s="6">
        <f t="shared" ref="I77" si="21">I75</f>
        <v>45255</v>
      </c>
      <c r="J77" s="71" t="s">
        <v>25</v>
      </c>
      <c r="K77" s="72"/>
      <c r="L77" s="6">
        <f t="shared" ref="L77" si="22">L75</f>
        <v>45381</v>
      </c>
    </row>
    <row r="78" spans="1:12" s="1" customFormat="1" ht="12.75" customHeight="1" x14ac:dyDescent="0.2">
      <c r="A78" s="14"/>
      <c r="B78" s="39"/>
      <c r="C78" s="40"/>
      <c r="D78" s="13"/>
      <c r="E78" s="14"/>
      <c r="F78" s="13"/>
      <c r="G78" s="13"/>
      <c r="H78" s="13"/>
      <c r="I78" s="15"/>
      <c r="J78" s="15"/>
      <c r="K78" s="15"/>
      <c r="L78" s="15"/>
    </row>
    <row r="79" spans="1:12" s="1" customFormat="1" ht="12.75" customHeight="1" x14ac:dyDescent="0.2">
      <c r="A79" s="69" t="s">
        <v>29</v>
      </c>
      <c r="B79" s="69"/>
      <c r="C79" s="40"/>
      <c r="D79" s="13"/>
      <c r="E79" s="14"/>
      <c r="F79" s="13"/>
      <c r="G79" s="13"/>
      <c r="H79" s="13"/>
      <c r="I79" s="15"/>
      <c r="J79" s="15"/>
      <c r="K79" s="15"/>
      <c r="L79" s="15"/>
    </row>
    <row r="80" spans="1:12" s="1" customFormat="1" ht="12.75" customHeight="1" x14ac:dyDescent="0.2">
      <c r="A80" s="40"/>
      <c r="B80" s="41"/>
      <c r="C80" s="40"/>
      <c r="D80" s="13"/>
      <c r="E80" s="14"/>
      <c r="F80" s="13"/>
      <c r="G80" s="13"/>
      <c r="H80" s="13"/>
      <c r="I80" s="15"/>
      <c r="J80" s="15"/>
      <c r="K80" s="15"/>
      <c r="L80" s="15"/>
    </row>
    <row r="81" spans="1:12" s="1" customFormat="1" ht="12.75" customHeight="1" x14ac:dyDescent="0.2">
      <c r="A81" s="70" t="s">
        <v>2</v>
      </c>
      <c r="B81" s="70"/>
      <c r="C81" s="18" t="s">
        <v>34</v>
      </c>
      <c r="D81" s="13"/>
      <c r="E81" s="14"/>
      <c r="F81" s="13"/>
      <c r="G81" s="13"/>
      <c r="H81" s="13"/>
      <c r="I81" s="15"/>
      <c r="J81" s="15"/>
      <c r="K81" s="15"/>
      <c r="L81" s="15"/>
    </row>
    <row r="82" spans="1:12" s="1" customFormat="1" ht="12.75" customHeight="1" x14ac:dyDescent="0.2">
      <c r="A82" s="68" t="s">
        <v>30</v>
      </c>
      <c r="B82" s="68"/>
      <c r="C82" s="16" t="s">
        <v>4</v>
      </c>
      <c r="D82" s="42"/>
      <c r="E82" s="42"/>
      <c r="F82" s="43"/>
      <c r="G82" s="43"/>
      <c r="H82" s="43"/>
      <c r="I82" s="43"/>
      <c r="J82" s="43"/>
      <c r="K82" s="43"/>
      <c r="L82" s="43"/>
    </row>
    <row r="83" spans="1:12" s="1" customFormat="1" ht="12.75" customHeight="1" x14ac:dyDescent="0.2">
      <c r="A83" s="68" t="s">
        <v>36</v>
      </c>
      <c r="B83" s="68"/>
      <c r="C83" s="16" t="s">
        <v>14</v>
      </c>
      <c r="D83" s="42"/>
      <c r="E83" s="42"/>
      <c r="F83" s="43"/>
      <c r="G83" s="43"/>
      <c r="H83" s="43"/>
      <c r="I83" s="43"/>
      <c r="J83" s="43"/>
      <c r="K83" s="43"/>
      <c r="L83" s="43"/>
    </row>
    <row r="84" spans="1:12" s="1" customFormat="1" ht="12.75" customHeight="1" x14ac:dyDescent="0.2">
      <c r="A84" s="68" t="s">
        <v>37</v>
      </c>
      <c r="B84" s="68"/>
      <c r="C84" s="16" t="s">
        <v>13</v>
      </c>
      <c r="D84" s="42"/>
      <c r="E84" s="42"/>
      <c r="F84" s="43"/>
      <c r="G84" s="43"/>
      <c r="H84" s="43"/>
      <c r="I84" s="43"/>
      <c r="J84" s="43"/>
      <c r="K84" s="43"/>
      <c r="L84" s="43"/>
    </row>
    <row r="85" spans="1:12" ht="12.75" customHeight="1" x14ac:dyDescent="0.2">
      <c r="A85" s="68" t="s">
        <v>31</v>
      </c>
      <c r="B85" s="68"/>
      <c r="C85" s="16" t="s">
        <v>12</v>
      </c>
      <c r="D85" s="44"/>
      <c r="E85" s="44"/>
      <c r="F85" s="44"/>
      <c r="G85" s="44"/>
      <c r="H85" s="44"/>
      <c r="I85" s="44"/>
      <c r="J85" s="44"/>
      <c r="K85" s="44"/>
      <c r="L85" s="44"/>
    </row>
    <row r="86" spans="1:12" ht="12.75" customHeight="1" x14ac:dyDescent="0.2">
      <c r="A86" s="68" t="s">
        <v>32</v>
      </c>
      <c r="B86" s="68"/>
      <c r="C86" s="17" t="s">
        <v>7</v>
      </c>
      <c r="D86" s="44"/>
      <c r="E86" s="44"/>
      <c r="F86" s="44"/>
      <c r="G86" s="44"/>
      <c r="H86" s="44"/>
      <c r="I86" s="44"/>
      <c r="J86" s="44"/>
      <c r="K86" s="44"/>
      <c r="L86" s="44"/>
    </row>
    <row r="87" spans="1:12" ht="12.75" customHeight="1" x14ac:dyDescent="0.2">
      <c r="A87" s="68" t="s">
        <v>35</v>
      </c>
      <c r="B87" s="68"/>
      <c r="C87" s="16" t="s">
        <v>33</v>
      </c>
      <c r="D87" s="44"/>
      <c r="E87" s="44"/>
      <c r="F87" s="44"/>
      <c r="G87" s="44"/>
      <c r="H87" s="44"/>
      <c r="I87" s="44"/>
      <c r="J87" s="44"/>
      <c r="K87" s="44"/>
      <c r="L87" s="44"/>
    </row>
    <row r="88" spans="1:12" ht="12.75" customHeight="1" x14ac:dyDescent="0.2">
      <c r="A88" s="14"/>
      <c r="B88" s="39"/>
      <c r="C88" s="15"/>
      <c r="D88" s="44"/>
      <c r="E88" s="44"/>
      <c r="F88" s="44"/>
      <c r="G88" s="44"/>
      <c r="H88" s="44"/>
      <c r="I88" s="44"/>
      <c r="J88" s="44"/>
      <c r="K88" s="44"/>
      <c r="L88" s="44"/>
    </row>
    <row r="89" spans="1:12" s="3" customFormat="1" ht="24.95" customHeight="1" x14ac:dyDescent="0.2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</row>
  </sheetData>
  <mergeCells count="70">
    <mergeCell ref="G77:H77"/>
    <mergeCell ref="J77:K77"/>
    <mergeCell ref="D72:E72"/>
    <mergeCell ref="G72:H72"/>
    <mergeCell ref="J72:K72"/>
    <mergeCell ref="D77:E77"/>
    <mergeCell ref="A86:B86"/>
    <mergeCell ref="A87:B87"/>
    <mergeCell ref="A79:B79"/>
    <mergeCell ref="A81:B81"/>
    <mergeCell ref="A82:B82"/>
    <mergeCell ref="A83:B83"/>
    <mergeCell ref="A84:B84"/>
    <mergeCell ref="A85:B85"/>
    <mergeCell ref="A4:B5"/>
    <mergeCell ref="C4:C5"/>
    <mergeCell ref="D5:F5"/>
    <mergeCell ref="G5:I5"/>
    <mergeCell ref="J5:L5"/>
    <mergeCell ref="D4:L4"/>
    <mergeCell ref="J44:K44"/>
    <mergeCell ref="D9:E9"/>
    <mergeCell ref="G9:H9"/>
    <mergeCell ref="J9:K9"/>
    <mergeCell ref="D6:E6"/>
    <mergeCell ref="G6:H6"/>
    <mergeCell ref="J6:K6"/>
    <mergeCell ref="D8:E8"/>
    <mergeCell ref="G8:H8"/>
    <mergeCell ref="J8:K8"/>
    <mergeCell ref="D7:E7"/>
    <mergeCell ref="G7:H7"/>
    <mergeCell ref="J7:K7"/>
    <mergeCell ref="D10:E10"/>
    <mergeCell ref="G10:H10"/>
    <mergeCell ref="J10:K10"/>
    <mergeCell ref="D25:E25"/>
    <mergeCell ref="D22:E22"/>
    <mergeCell ref="J40:K40"/>
    <mergeCell ref="G40:H40"/>
    <mergeCell ref="J53:K53"/>
    <mergeCell ref="J51:K51"/>
    <mergeCell ref="J50:K50"/>
    <mergeCell ref="J49:K49"/>
    <mergeCell ref="J48:K48"/>
    <mergeCell ref="J47:K47"/>
    <mergeCell ref="J46:K46"/>
    <mergeCell ref="G42:H42"/>
    <mergeCell ref="J42:K42"/>
    <mergeCell ref="G43:H43"/>
    <mergeCell ref="J43:K43"/>
    <mergeCell ref="G45:H45"/>
    <mergeCell ref="J45:K45"/>
    <mergeCell ref="G44:H44"/>
    <mergeCell ref="A59:B60"/>
    <mergeCell ref="A1:L1"/>
    <mergeCell ref="A89:L89"/>
    <mergeCell ref="A2:L2"/>
    <mergeCell ref="A3:L3"/>
    <mergeCell ref="A56:L56"/>
    <mergeCell ref="A57:L57"/>
    <mergeCell ref="A58:L58"/>
    <mergeCell ref="C59:C60"/>
    <mergeCell ref="D59:L59"/>
    <mergeCell ref="D60:F60"/>
    <mergeCell ref="J64:K64"/>
    <mergeCell ref="G60:I60"/>
    <mergeCell ref="J60:L60"/>
    <mergeCell ref="J41:K41"/>
    <mergeCell ref="G41:H41"/>
  </mergeCells>
  <printOptions horizontalCentered="1"/>
  <pageMargins left="0" right="0" top="0.19685039370078741" bottom="0" header="0" footer="0"/>
  <pageSetup paperSize="9" scale="69" orientation="landscape" r:id="rId1"/>
  <rowBreaks count="1" manualBreakCount="1">
    <brk id="5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EPG_1</vt:lpstr>
      <vt:lpstr>EPG_1!Área_de_impresión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Directiva VAC 2017  21.04.2017.1.1.1</dc:title>
  <dc:creator>EPG</dc:creator>
  <cp:lastModifiedBy>MARU VASQUEZ PEREZ</cp:lastModifiedBy>
  <cp:lastPrinted>2022-11-08T13:52:19Z</cp:lastPrinted>
  <dcterms:created xsi:type="dcterms:W3CDTF">2017-09-29T14:13:56Z</dcterms:created>
  <dcterms:modified xsi:type="dcterms:W3CDTF">2023-09-07T16:28:03Z</dcterms:modified>
</cp:coreProperties>
</file>