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asquezp10\Downloads\admisión 2023-25\"/>
    </mc:Choice>
  </mc:AlternateContent>
  <xr:revisionPtr revIDLastSave="0" documentId="13_ncr:1_{82824D5D-79FE-4B99-B023-BC7089B34D8C}" xr6:coauthVersionLast="36" xr6:coauthVersionMax="47" xr10:uidLastSave="{00000000-0000-0000-0000-000000000000}"/>
  <bookViews>
    <workbookView xWindow="0" yWindow="0" windowWidth="23565" windowHeight="10005" xr2:uid="{00000000-000D-0000-FFFF-FFFF00000000}"/>
  </bookViews>
  <sheets>
    <sheet name="EPG_1" sheetId="2" r:id="rId1"/>
  </sheets>
  <definedNames>
    <definedName name="_xlnm.Print_Area" localSheetId="0">EPG_1!$A$1:$U$90</definedName>
  </definedNames>
  <calcPr calcId="191029"/>
</workbook>
</file>

<file path=xl/calcChain.xml><?xml version="1.0" encoding="utf-8"?>
<calcChain xmlns="http://schemas.openxmlformats.org/spreadsheetml/2006/main">
  <c r="F22" i="2" l="1"/>
  <c r="F10" i="2"/>
  <c r="D18" i="2"/>
  <c r="O63" i="2" l="1"/>
  <c r="O64" i="2" l="1"/>
  <c r="O65" i="2" s="1"/>
  <c r="P11" i="2" l="1"/>
  <c r="R11" i="2" s="1"/>
  <c r="P12" i="2" s="1"/>
  <c r="R12" i="2" s="1"/>
  <c r="O66" i="2"/>
  <c r="O71" i="2"/>
  <c r="U30" i="2"/>
  <c r="U29" i="2" s="1"/>
  <c r="R30" i="2"/>
  <c r="R29" i="2" s="1"/>
  <c r="O30" i="2"/>
  <c r="O29" i="2" s="1"/>
  <c r="L30" i="2"/>
  <c r="L29" i="2" s="1"/>
  <c r="L16" i="2" l="1"/>
  <c r="L15" i="2" s="1"/>
  <c r="O16" i="2"/>
  <c r="O15" i="2" s="1"/>
  <c r="R16" i="2"/>
  <c r="R15" i="2" s="1"/>
  <c r="U16" i="2"/>
  <c r="U15" i="2" s="1"/>
  <c r="U69" i="2"/>
  <c r="U70" i="2" s="1"/>
  <c r="U71" i="2" s="1"/>
  <c r="R67" i="2"/>
  <c r="U73" i="2" l="1"/>
  <c r="U74" i="2" s="1"/>
  <c r="S75" i="2" s="1"/>
  <c r="U75" i="2" s="1"/>
  <c r="U72" i="2"/>
  <c r="R68" i="2"/>
  <c r="R71" i="2" s="1"/>
  <c r="S11" i="2"/>
  <c r="U11" i="2" s="1"/>
  <c r="S12" i="2" s="1"/>
  <c r="U12" i="2" s="1"/>
  <c r="L52" i="2"/>
  <c r="L53" i="2" s="1"/>
  <c r="I46" i="2"/>
  <c r="I47" i="2" l="1"/>
  <c r="R72" i="2"/>
  <c r="R73" i="2"/>
  <c r="R74" i="2" s="1"/>
  <c r="P75" i="2" s="1"/>
  <c r="R75" i="2" s="1"/>
  <c r="U77" i="2"/>
  <c r="S76" i="2"/>
  <c r="L54" i="2"/>
  <c r="L55" i="2" s="1"/>
  <c r="I30" i="2"/>
  <c r="I29" i="2" s="1"/>
  <c r="G30" i="2" l="1"/>
  <c r="G29" i="2" s="1"/>
  <c r="I28" i="2" s="1"/>
  <c r="G28" i="2" s="1"/>
  <c r="I48" i="2"/>
  <c r="I49" i="2" s="1"/>
  <c r="I50" i="2" s="1"/>
  <c r="I51" i="2" s="1"/>
  <c r="I71" i="2" s="1"/>
  <c r="O72" i="2"/>
  <c r="O73" i="2"/>
  <c r="O74" i="2" s="1"/>
  <c r="M75" i="2" s="1"/>
  <c r="O75" i="2" s="1"/>
  <c r="U76" i="2"/>
  <c r="U78" i="2" s="1"/>
  <c r="S78" i="2"/>
  <c r="P76" i="2"/>
  <c r="R77" i="2"/>
  <c r="L61" i="2"/>
  <c r="L62" i="2" s="1"/>
  <c r="L71" i="2" s="1"/>
  <c r="I16" i="2"/>
  <c r="I8" i="2" l="1"/>
  <c r="L73" i="2"/>
  <c r="L74" i="2" s="1"/>
  <c r="J75" i="2" s="1"/>
  <c r="L75" i="2" s="1"/>
  <c r="L72" i="2"/>
  <c r="R76" i="2"/>
  <c r="R78" i="2" s="1"/>
  <c r="P78" i="2"/>
  <c r="M76" i="2"/>
  <c r="O77" i="2"/>
  <c r="I15" i="2"/>
  <c r="G16" i="2"/>
  <c r="G15" i="2" s="1"/>
  <c r="I14" i="2" s="1"/>
  <c r="G14" i="2" s="1"/>
  <c r="I13" i="2" s="1"/>
  <c r="G13" i="2" s="1"/>
  <c r="I7" i="2" l="1"/>
  <c r="I9" i="2"/>
  <c r="I72" i="2"/>
  <c r="I73" i="2"/>
  <c r="I74" i="2" s="1"/>
  <c r="G75" i="2" s="1"/>
  <c r="I75" i="2" s="1"/>
  <c r="O76" i="2"/>
  <c r="O78" i="2" s="1"/>
  <c r="M78" i="2"/>
  <c r="L77" i="2"/>
  <c r="J76" i="2"/>
  <c r="J78" i="2" l="1"/>
  <c r="L76" i="2"/>
  <c r="L78" i="2" s="1"/>
  <c r="G76" i="2"/>
  <c r="I77" i="2"/>
  <c r="G78" i="2" l="1"/>
  <c r="I76" i="2"/>
  <c r="I78" i="2" s="1"/>
  <c r="S30" i="2"/>
  <c r="S29" i="2" s="1"/>
  <c r="U28" i="2" s="1"/>
  <c r="S28" i="2" s="1"/>
  <c r="M30" i="2"/>
  <c r="M29" i="2" s="1"/>
  <c r="O28" i="2" s="1"/>
  <c r="M28" i="2" s="1"/>
  <c r="P30" i="2" l="1"/>
  <c r="P29" i="2" s="1"/>
  <c r="R28" i="2" s="1"/>
  <c r="P28" i="2" s="1"/>
  <c r="M16" i="2"/>
  <c r="M15" i="2" s="1"/>
  <c r="P16" i="2"/>
  <c r="P15" i="2" s="1"/>
  <c r="O8" i="2" l="1"/>
  <c r="U8" i="2"/>
  <c r="R8" i="2"/>
  <c r="R14" i="2"/>
  <c r="P14" i="2" s="1"/>
  <c r="O14" i="2"/>
  <c r="M14" i="2" s="1"/>
  <c r="S16" i="2"/>
  <c r="S15" i="2" s="1"/>
  <c r="D11" i="2"/>
  <c r="F11" i="2" s="1"/>
  <c r="R7" i="2" l="1"/>
  <c r="R9" i="2"/>
  <c r="U7" i="2"/>
  <c r="U9" i="2"/>
  <c r="O7" i="2"/>
  <c r="O9" i="2"/>
  <c r="D12" i="2"/>
  <c r="F12" i="2" s="1"/>
  <c r="D13" i="2" s="1"/>
  <c r="F13" i="2" s="1"/>
  <c r="U14" i="2"/>
  <c r="S14" i="2" s="1"/>
  <c r="R13" i="2"/>
  <c r="P13" i="2" s="1"/>
  <c r="O13" i="2"/>
  <c r="M13" i="2" s="1"/>
  <c r="L32" i="2"/>
  <c r="I32" i="2"/>
  <c r="J30" i="2"/>
  <c r="J29" i="2" s="1"/>
  <c r="L28" i="2" s="1"/>
  <c r="J28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l="1"/>
  <c r="A31" i="2" s="1"/>
  <c r="A32" i="2" s="1"/>
  <c r="L8" i="2"/>
  <c r="U13" i="2"/>
  <c r="S13" i="2" s="1"/>
  <c r="I33" i="2"/>
  <c r="I34" i="2" s="1"/>
  <c r="L33" i="2"/>
  <c r="L34" i="2" s="1"/>
  <c r="J16" i="2"/>
  <c r="J15" i="2" s="1"/>
  <c r="L7" i="2" l="1"/>
  <c r="L9" i="2"/>
  <c r="A33" i="2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2" i="2" s="1"/>
  <c r="L14" i="2"/>
  <c r="J14" i="2" s="1"/>
  <c r="L35" i="2"/>
  <c r="L36" i="2" s="1"/>
  <c r="M11" i="2" s="1"/>
  <c r="O11" i="2" s="1"/>
  <c r="M12" i="2" s="1"/>
  <c r="O12" i="2" s="1"/>
  <c r="I35" i="2"/>
  <c r="I36" i="2" s="1"/>
  <c r="J11" i="2" s="1"/>
  <c r="L11" i="2" l="1"/>
  <c r="J12" i="2" s="1"/>
  <c r="L12" i="2" s="1"/>
  <c r="L13" i="2"/>
  <c r="J13" i="2" s="1"/>
  <c r="L37" i="2"/>
  <c r="L38" i="2" s="1"/>
  <c r="I37" i="2"/>
  <c r="I38" i="2" s="1"/>
  <c r="I39" i="2" l="1"/>
  <c r="L39" i="2"/>
  <c r="A73" i="2" l="1"/>
  <c r="A74" i="2" s="1"/>
  <c r="A75" i="2" s="1"/>
  <c r="A76" i="2" s="1"/>
  <c r="A77" i="2" s="1"/>
  <c r="A78" i="2" s="1"/>
  <c r="F40" i="2"/>
  <c r="F41" i="2"/>
  <c r="F42" i="2" s="1"/>
  <c r="F43" i="2" s="1"/>
  <c r="F44" i="2" s="1"/>
  <c r="F45" i="2" s="1"/>
  <c r="F71" i="2" s="1"/>
  <c r="F33" i="2"/>
  <c r="F34" i="2"/>
  <c r="F35" i="2" s="1"/>
  <c r="F36" i="2" s="1"/>
  <c r="F30" i="2"/>
  <c r="D30" i="2" s="1"/>
  <c r="F14" i="2"/>
  <c r="F15" i="2" s="1"/>
  <c r="F16" i="2" s="1"/>
  <c r="F8" i="2"/>
  <c r="F7" i="2"/>
  <c r="F32" i="2"/>
  <c r="F18" i="2"/>
  <c r="F25" i="2"/>
  <c r="F37" i="2" l="1"/>
  <c r="F38" i="2" s="1"/>
  <c r="F39" i="2" s="1"/>
  <c r="G11" i="2"/>
  <c r="I11" i="2" s="1"/>
  <c r="G12" i="2" s="1"/>
  <c r="I12" i="2" s="1"/>
  <c r="F72" i="2"/>
  <c r="F73" i="2"/>
  <c r="F74" i="2" s="1"/>
  <c r="D75" i="2" s="1"/>
  <c r="F75" i="2" s="1"/>
  <c r="D14" i="2"/>
  <c r="D15" i="2" s="1"/>
  <c r="D16" i="2" s="1"/>
  <c r="D76" i="2" l="1"/>
  <c r="F77" i="2"/>
  <c r="F76" i="2" l="1"/>
  <c r="F78" i="2" s="1"/>
  <c r="D78" i="2"/>
</calcChain>
</file>

<file path=xl/sharedStrings.xml><?xml version="1.0" encoding="utf-8"?>
<sst xmlns="http://schemas.openxmlformats.org/spreadsheetml/2006/main" count="486" uniqueCount="99">
  <si>
    <t>SEMESTRE ACADÉMICO</t>
  </si>
  <si>
    <t>Presentación de expedientes de traslado interno, externo o convalidaciones en plataforma</t>
  </si>
  <si>
    <t>RESPONSABLE</t>
  </si>
  <si>
    <t>ACTIVIDAD</t>
  </si>
  <si>
    <t>ES</t>
  </si>
  <si>
    <t>Envío de expedientes de traslado interno, externo o convalidaciones a OEART</t>
  </si>
  <si>
    <t>Ingreso de programación académica al sistema</t>
  </si>
  <si>
    <t>OEART</t>
  </si>
  <si>
    <t>Auditoría de programación académica</t>
  </si>
  <si>
    <t>Configuración de planificación silábica en aula virtual</t>
  </si>
  <si>
    <t>Registro de coordinadores de asignaturas en aula virtual</t>
  </si>
  <si>
    <t>Registro de sílabos en aula virtual</t>
  </si>
  <si>
    <t>DO</t>
  </si>
  <si>
    <t>DA-EPG</t>
  </si>
  <si>
    <t>DEC-EPG</t>
  </si>
  <si>
    <t>Aprobación de sílabos en aula virtual</t>
  </si>
  <si>
    <t>Auditoría de matrícula por exceso de créditos y cantidad de estudiantes en secciones</t>
  </si>
  <si>
    <t>Elaboración y envío de plantillas para matrícula de ingresantes</t>
  </si>
  <si>
    <t>Inicio de clases</t>
  </si>
  <si>
    <t>DO - ES</t>
  </si>
  <si>
    <t>Fin del semestre académico</t>
  </si>
  <si>
    <t>Cierre del periodo y rolado a historia académica</t>
  </si>
  <si>
    <t>Impresión de actas</t>
  </si>
  <si>
    <t>Firma de actas</t>
  </si>
  <si>
    <t>Procesamiento de cuadro de mérito</t>
  </si>
  <si>
    <t>al</t>
  </si>
  <si>
    <t>hasta</t>
  </si>
  <si>
    <t>DO - DA-EPG</t>
  </si>
  <si>
    <t>Trámite de rectificación de nota promocional</t>
  </si>
  <si>
    <t>DEC-EPG, DA-EPG</t>
  </si>
  <si>
    <t>LEYENDA</t>
  </si>
  <si>
    <t>Estudiante</t>
  </si>
  <si>
    <t>Docente</t>
  </si>
  <si>
    <t>Oficina de Evaluación y Registro Técnico</t>
  </si>
  <si>
    <t>N.A.</t>
  </si>
  <si>
    <t>ABREVIATURA</t>
  </si>
  <si>
    <t>No Aplica</t>
  </si>
  <si>
    <t>Decanato Escuela de Posgrado</t>
  </si>
  <si>
    <t>Dirección Académica Escuela Posgrado</t>
  </si>
  <si>
    <t>Reapertura de asignaturas en aula virtual</t>
  </si>
  <si>
    <t>Inicio Curso 01,  MAESTRÍAS (I, II, III ciclo)</t>
  </si>
  <si>
    <t>Inicio Curso 02,  MAESTRÍAS (I, II, III ciclo)</t>
  </si>
  <si>
    <t>Inicio Curso 03,  MAESTRÍAS (I, II, III ciclo)</t>
  </si>
  <si>
    <t>Inicio Curso 04,  MAESTRÍAS (I, II, III ciclo)</t>
  </si>
  <si>
    <t>Fin de Actividades Lectivas Curso 01</t>
  </si>
  <si>
    <t xml:space="preserve">Fin de Actividades Lectivas Curso 02 </t>
  </si>
  <si>
    <t>Fin de Actividades Lectivas Curso 03</t>
  </si>
  <si>
    <t xml:space="preserve">Fin de Actividades Lectivas Curso 04 </t>
  </si>
  <si>
    <t>Fin de Actividades Lectivas - Curso 01 - I ciclo</t>
  </si>
  <si>
    <t>Fin de Actividades Lectivas - Curso 02 - I ciclo</t>
  </si>
  <si>
    <t>Fin de Actividades Lectivas - Curso 03 - I ciclo</t>
  </si>
  <si>
    <t>Inicio Curso 01,  I CICLO DOCTORADOS</t>
  </si>
  <si>
    <t>Inicio Curso 02,  I CICLO DOCTORADOS</t>
  </si>
  <si>
    <t>Inicio Curso 03,  I CICLO DOCTORADOS</t>
  </si>
  <si>
    <t>Fin de Actividades Lectivas - Curso 01 - II ciclo</t>
  </si>
  <si>
    <t>Fin de Actividades Lectivas - Curso 02 - II ciclo</t>
  </si>
  <si>
    <t>Inicio Curso 01,  III CICLO DOCTORADOS</t>
  </si>
  <si>
    <t>Fin de Actividades Lectivas - Curso 01 - III ciclo</t>
  </si>
  <si>
    <t>Inicio Curso 02,  III CICLO DOCTORADOS</t>
  </si>
  <si>
    <t>Fin de Actividades Lectivas - Curso 02 - III ciclo</t>
  </si>
  <si>
    <t>Fin de Actividades Lectivas - Curso 03 - III ciclo</t>
  </si>
  <si>
    <t>Inicio Curso 03,  III CICLO DOCTORADOS</t>
  </si>
  <si>
    <t>Fin de Actividades Lectivas - Curso 01 - IV ciclo</t>
  </si>
  <si>
    <t>Fin de Actividades Lectivas - Curso 02 - IV ciclo</t>
  </si>
  <si>
    <t>Inicio Curso 01,  V CICLO DOCTORADOS</t>
  </si>
  <si>
    <t>Fin de Actividades Lectivas - Curso 01 - V ciclo</t>
  </si>
  <si>
    <t>Inicio Curso 01,  VI CICLO DOCTORADOS</t>
  </si>
  <si>
    <t>Fin de Actividades Lectivas - Curso 01 - VI ciclo</t>
  </si>
  <si>
    <t>Control de publicación de notas en aula virtual todos los programas EPG</t>
  </si>
  <si>
    <t>Fin de Actividades Lectivas - Curso 04 - II ciclo</t>
  </si>
  <si>
    <t>Inicio Curso 01,  II CICLO DOCTORADOS</t>
  </si>
  <si>
    <t>Inicio Curso 02,  II CICLO DOCTORADOS</t>
  </si>
  <si>
    <t>Inicio Curso 03,  II CICLO DOCTORADOS</t>
  </si>
  <si>
    <t>Inicio Curso 01,  IV CICLO  DOCTORADOS</t>
  </si>
  <si>
    <t>Inicio Curso 02,  IV CICLO  DOCTORADOS</t>
  </si>
  <si>
    <t>2023-35</t>
  </si>
  <si>
    <t>2023-25</t>
  </si>
  <si>
    <t>Envío de programación académica aprobada por Consejo Directivo</t>
  </si>
  <si>
    <t>Presentación de expedientes para reanudación de estudios</t>
  </si>
  <si>
    <t>Prueba de admisión 2da fase</t>
  </si>
  <si>
    <t>2024-15</t>
  </si>
  <si>
    <t>2024-25</t>
  </si>
  <si>
    <t>2024-35</t>
  </si>
  <si>
    <t>SEMESTRES 2023-25 AL 2025-15</t>
  </si>
  <si>
    <t>2025-15</t>
  </si>
  <si>
    <t>Matrícula rezagada ingresantes 2023-25</t>
  </si>
  <si>
    <t>Auditoría de programas admisión 2023-25 con número insuficiente postulantes / ingresantes</t>
  </si>
  <si>
    <t>Matrículas ingresantes 2da fase 2023-25</t>
  </si>
  <si>
    <t>Matrícula rezagada ingresantes 2da fase 2023-25</t>
  </si>
  <si>
    <t>Auditoría de programas admisión 2023-25 con número insuficiente de matriculados</t>
  </si>
  <si>
    <t xml:space="preserve">Matrícula regular 2023-25 admisiones anteriores: Pagos e inscripción en asignaturas </t>
  </si>
  <si>
    <t>Matrícula rezagada 2023-25 admisiones anteriores: Pagos e inscripción en asignaturas</t>
  </si>
  <si>
    <t xml:space="preserve">Matrícula regular II, III, IV, V, VI ciclo admisión 2022, 2023-15: Pagos e inscripción en asignaturas </t>
  </si>
  <si>
    <t>Matrícula rezagada  II, III, IV, V, VI ciclo admisión 2022, 2023-15: Pagos e inscripción en asignaturas</t>
  </si>
  <si>
    <t>MODIFICACIÓN CALENDARIO ACADÉMICO ADMISIÓN 2023-25 - POSGRADO SEDE  TRUJILLO (MODALIDADES SEMI PRESENCIAL - A DISTANCIA)</t>
  </si>
  <si>
    <t>Prueba de admisión virtual</t>
  </si>
  <si>
    <t>Matrícula regular ingresantes  2023-25</t>
  </si>
  <si>
    <t>Matrícula reservas, reanudaciones y cursos por 2da matrícula</t>
  </si>
  <si>
    <t>CALENDARIO ACADÉMICO ADMISIÓN 2023-25 - POSGRADO SEDE  TRUJILLO (MODALIDADES SEMI PRESENCIAL - A DISTANCIA)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</si>
</sst>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Times New Roman"/>
      <charset val="204"/>
    </font>
    <font>
      <sz val="10"/>
      <color rgb="FF000000"/>
      <name val="Calibri"/>
      <family val="2"/>
      <scheme val="minor"/>
    </font>
    <font>
      <b/>
      <sz val="11"/>
      <color rgb="FF002356"/>
      <name val="Arial Narrow"/>
      <family val="2"/>
    </font>
    <font>
      <sz val="10"/>
      <color theme="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sz val="11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14" fontId="4" fillId="3" borderId="8" xfId="0" applyNumberFormat="1" applyFont="1" applyFill="1" applyBorder="1" applyAlignment="1">
      <alignment horizontal="center" vertical="center"/>
    </xf>
    <xf numFmtId="14" fontId="4" fillId="3" borderId="3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14" fontId="6" fillId="3" borderId="8" xfId="0" applyNumberFormat="1" applyFont="1" applyFill="1" applyBorder="1" applyAlignment="1">
      <alignment horizontal="center" vertical="center"/>
    </xf>
    <xf numFmtId="14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right" vertical="top"/>
    </xf>
    <xf numFmtId="0" fontId="6" fillId="3" borderId="9" xfId="0" applyFont="1" applyFill="1" applyBorder="1" applyAlignment="1">
      <alignment horizontal="right" vertical="top"/>
    </xf>
    <xf numFmtId="14" fontId="6" fillId="3" borderId="3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right" vertical="top"/>
    </xf>
    <xf numFmtId="0" fontId="4" fillId="3" borderId="9" xfId="0" applyFont="1" applyFill="1" applyBorder="1" applyAlignment="1">
      <alignment horizontal="right" vertical="top"/>
    </xf>
    <xf numFmtId="0" fontId="10" fillId="3" borderId="2" xfId="0" applyFont="1" applyFill="1" applyBorder="1" applyAlignment="1">
      <alignment horizontal="right" vertical="top"/>
    </xf>
    <xf numFmtId="0" fontId="10" fillId="3" borderId="9" xfId="0" applyFont="1" applyFill="1" applyBorder="1" applyAlignment="1">
      <alignment horizontal="right" vertical="top"/>
    </xf>
    <xf numFmtId="14" fontId="5" fillId="3" borderId="3" xfId="0" applyNumberFormat="1" applyFont="1" applyFill="1" applyBorder="1" applyAlignment="1">
      <alignment horizontal="center" vertical="center"/>
    </xf>
    <xf numFmtId="14" fontId="12" fillId="3" borderId="6" xfId="0" applyNumberFormat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top"/>
    </xf>
    <xf numFmtId="14" fontId="11" fillId="3" borderId="8" xfId="0" applyNumberFormat="1" applyFont="1" applyFill="1" applyBorder="1" applyAlignment="1">
      <alignment horizontal="center" vertical="center"/>
    </xf>
    <xf numFmtId="14" fontId="11" fillId="3" borderId="6" xfId="0" applyNumberFormat="1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top"/>
    </xf>
    <xf numFmtId="14" fontId="7" fillId="3" borderId="3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top"/>
    </xf>
    <xf numFmtId="0" fontId="4" fillId="3" borderId="9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horizontal="right" vertical="top"/>
    </xf>
    <xf numFmtId="0" fontId="6" fillId="3" borderId="7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left" vertical="top"/>
    </xf>
    <xf numFmtId="14" fontId="7" fillId="3" borderId="8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top"/>
    </xf>
    <xf numFmtId="0" fontId="4" fillId="3" borderId="9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right" vertical="top"/>
    </xf>
    <xf numFmtId="0" fontId="4" fillId="3" borderId="9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right" vertical="top"/>
    </xf>
    <xf numFmtId="0" fontId="4" fillId="3" borderId="7" xfId="0" applyFont="1" applyFill="1" applyBorder="1" applyAlignment="1">
      <alignment horizontal="right" vertical="top"/>
    </xf>
    <xf numFmtId="0" fontId="10" fillId="3" borderId="2" xfId="0" applyFont="1" applyFill="1" applyBorder="1" applyAlignment="1">
      <alignment horizontal="right" vertical="top"/>
    </xf>
    <xf numFmtId="0" fontId="10" fillId="3" borderId="9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FF"/>
      <color rgb="FF00CCFF"/>
      <color rgb="FF00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0"/>
  <sheetViews>
    <sheetView tabSelected="1" zoomScale="115" zoomScaleNormal="115" zoomScaleSheetLayoutView="85" workbookViewId="0">
      <selection activeCell="Y15" sqref="Y15"/>
    </sheetView>
  </sheetViews>
  <sheetFormatPr baseColWidth="10" defaultColWidth="9.33203125" defaultRowHeight="12.75" x14ac:dyDescent="0.2"/>
  <cols>
    <col min="1" max="1" width="4.33203125" style="2" customWidth="1"/>
    <col min="2" max="2" width="81.83203125" bestFit="1" customWidth="1"/>
    <col min="3" max="3" width="17.33203125" style="2" bestFit="1" customWidth="1"/>
    <col min="4" max="4" width="10.1640625" style="2" bestFit="1" customWidth="1"/>
    <col min="5" max="5" width="2.5" style="2" bestFit="1" customWidth="1"/>
    <col min="6" max="6" width="10.1640625" style="4" bestFit="1" customWidth="1"/>
    <col min="7" max="7" width="10.1640625" style="4" customWidth="1"/>
    <col min="8" max="8" width="2.5" style="4" customWidth="1"/>
    <col min="9" max="9" width="10.1640625" style="4" customWidth="1"/>
    <col min="10" max="10" width="10.1640625" style="4" hidden="1" customWidth="1"/>
    <col min="11" max="11" width="2.5" style="4" hidden="1" customWidth="1"/>
    <col min="12" max="13" width="10.1640625" style="4" hidden="1" customWidth="1"/>
    <col min="14" max="14" width="2.5" style="4" hidden="1" customWidth="1"/>
    <col min="15" max="16" width="10.1640625" style="4" hidden="1" customWidth="1"/>
    <col min="17" max="17" width="2.5" style="4" hidden="1" customWidth="1"/>
    <col min="18" max="19" width="10.1640625" style="4" hidden="1" customWidth="1"/>
    <col min="20" max="20" width="2.5" style="4" hidden="1" customWidth="1"/>
    <col min="21" max="21" width="10.1640625" style="4" hidden="1" customWidth="1"/>
  </cols>
  <sheetData>
    <row r="1" spans="1:21" s="3" customFormat="1" ht="24.95" customHeight="1" x14ac:dyDescent="0.2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s="3" customFormat="1" ht="24.95" customHeight="1" x14ac:dyDescent="0.2">
      <c r="A2" s="72" t="s">
        <v>98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1" s="3" customFormat="1" ht="24.95" customHeight="1" x14ac:dyDescent="0.2">
      <c r="A3" s="73" t="s">
        <v>83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1:21" ht="20.100000000000001" customHeight="1" x14ac:dyDescent="0.2">
      <c r="A4" s="61" t="s">
        <v>3</v>
      </c>
      <c r="B4" s="62"/>
      <c r="C4" s="61" t="s">
        <v>2</v>
      </c>
      <c r="D4" s="65" t="s">
        <v>0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</row>
    <row r="5" spans="1:21" s="1" customFormat="1" ht="20.100000000000001" customHeight="1" x14ac:dyDescent="0.2">
      <c r="A5" s="63"/>
      <c r="B5" s="64"/>
      <c r="C5" s="63"/>
      <c r="D5" s="65" t="s">
        <v>76</v>
      </c>
      <c r="E5" s="66"/>
      <c r="F5" s="67"/>
      <c r="G5" s="65" t="s">
        <v>75</v>
      </c>
      <c r="H5" s="66"/>
      <c r="I5" s="67"/>
      <c r="J5" s="65" t="s">
        <v>80</v>
      </c>
      <c r="K5" s="66"/>
      <c r="L5" s="67"/>
      <c r="M5" s="65" t="s">
        <v>81</v>
      </c>
      <c r="N5" s="66"/>
      <c r="O5" s="67"/>
      <c r="P5" s="65" t="s">
        <v>82</v>
      </c>
      <c r="Q5" s="66"/>
      <c r="R5" s="67"/>
      <c r="S5" s="65" t="s">
        <v>84</v>
      </c>
      <c r="T5" s="66"/>
      <c r="U5" s="67"/>
    </row>
    <row r="6" spans="1:21" s="1" customFormat="1" x14ac:dyDescent="0.2">
      <c r="A6" s="49">
        <v>1</v>
      </c>
      <c r="B6" s="24" t="s">
        <v>1</v>
      </c>
      <c r="C6" s="5" t="s">
        <v>4</v>
      </c>
      <c r="D6" s="52"/>
      <c r="E6" s="53"/>
      <c r="F6" s="7" t="s">
        <v>34</v>
      </c>
      <c r="G6" s="52"/>
      <c r="H6" s="53"/>
      <c r="I6" s="7" t="s">
        <v>34</v>
      </c>
      <c r="J6" s="52"/>
      <c r="K6" s="53"/>
      <c r="L6" s="7" t="s">
        <v>34</v>
      </c>
      <c r="M6" s="52"/>
      <c r="N6" s="53"/>
      <c r="O6" s="7" t="s">
        <v>34</v>
      </c>
      <c r="P6" s="52"/>
      <c r="Q6" s="53"/>
      <c r="R6" s="7" t="s">
        <v>34</v>
      </c>
      <c r="S6" s="52"/>
      <c r="T6" s="53"/>
      <c r="U6" s="7" t="s">
        <v>34</v>
      </c>
    </row>
    <row r="7" spans="1:21" s="1" customFormat="1" x14ac:dyDescent="0.2">
      <c r="A7" s="49">
        <f>A6+1</f>
        <v>2</v>
      </c>
      <c r="B7" s="24" t="s">
        <v>78</v>
      </c>
      <c r="C7" s="5" t="s">
        <v>4</v>
      </c>
      <c r="D7" s="68" t="s">
        <v>26</v>
      </c>
      <c r="E7" s="69"/>
      <c r="F7" s="6">
        <f>F31-2</f>
        <v>45197</v>
      </c>
      <c r="G7" s="68" t="s">
        <v>26</v>
      </c>
      <c r="H7" s="69"/>
      <c r="I7" s="6">
        <f>I8</f>
        <v>45322</v>
      </c>
      <c r="J7" s="68" t="s">
        <v>26</v>
      </c>
      <c r="K7" s="69"/>
      <c r="L7" s="6">
        <f>L8</f>
        <v>45441</v>
      </c>
      <c r="M7" s="68" t="s">
        <v>26</v>
      </c>
      <c r="N7" s="69"/>
      <c r="O7" s="6">
        <f>O8</f>
        <v>45567</v>
      </c>
      <c r="P7" s="68" t="s">
        <v>26</v>
      </c>
      <c r="Q7" s="69"/>
      <c r="R7" s="6">
        <f>R8</f>
        <v>45686</v>
      </c>
      <c r="S7" s="68" t="s">
        <v>26</v>
      </c>
      <c r="T7" s="69"/>
      <c r="U7" s="6">
        <f>U8</f>
        <v>45805</v>
      </c>
    </row>
    <row r="8" spans="1:21" s="1" customFormat="1" x14ac:dyDescent="0.2">
      <c r="A8" s="49">
        <f t="shared" ref="A8:A54" si="0">A7+1</f>
        <v>3</v>
      </c>
      <c r="B8" s="24" t="s">
        <v>5</v>
      </c>
      <c r="C8" s="5" t="s">
        <v>14</v>
      </c>
      <c r="D8" s="68" t="s">
        <v>26</v>
      </c>
      <c r="E8" s="69"/>
      <c r="F8" s="6">
        <f>F7+1</f>
        <v>45198</v>
      </c>
      <c r="G8" s="68" t="s">
        <v>26</v>
      </c>
      <c r="H8" s="69"/>
      <c r="I8" s="6">
        <f>I28</f>
        <v>45322</v>
      </c>
      <c r="J8" s="68" t="s">
        <v>26</v>
      </c>
      <c r="K8" s="69"/>
      <c r="L8" s="6">
        <f>L28</f>
        <v>45441</v>
      </c>
      <c r="M8" s="68" t="s">
        <v>26</v>
      </c>
      <c r="N8" s="69"/>
      <c r="O8" s="6">
        <f>O28</f>
        <v>45567</v>
      </c>
      <c r="P8" s="68" t="s">
        <v>26</v>
      </c>
      <c r="Q8" s="69"/>
      <c r="R8" s="6">
        <f>R28</f>
        <v>45686</v>
      </c>
      <c r="S8" s="68" t="s">
        <v>26</v>
      </c>
      <c r="T8" s="69"/>
      <c r="U8" s="6">
        <f>U28</f>
        <v>45805</v>
      </c>
    </row>
    <row r="9" spans="1:21" s="1" customFormat="1" x14ac:dyDescent="0.2">
      <c r="A9" s="49">
        <f t="shared" si="0"/>
        <v>4</v>
      </c>
      <c r="B9" s="24" t="s">
        <v>77</v>
      </c>
      <c r="C9" s="5" t="s">
        <v>14</v>
      </c>
      <c r="D9" s="56" t="s">
        <v>26</v>
      </c>
      <c r="E9" s="57"/>
      <c r="F9" s="30">
        <v>45136</v>
      </c>
      <c r="G9" s="68" t="s">
        <v>26</v>
      </c>
      <c r="H9" s="69"/>
      <c r="I9" s="7">
        <f>I8</f>
        <v>45322</v>
      </c>
      <c r="J9" s="56" t="s">
        <v>26</v>
      </c>
      <c r="K9" s="57"/>
      <c r="L9" s="7">
        <f>L8</f>
        <v>45441</v>
      </c>
      <c r="M9" s="56" t="s">
        <v>26</v>
      </c>
      <c r="N9" s="57"/>
      <c r="O9" s="7">
        <f>O8</f>
        <v>45567</v>
      </c>
      <c r="P9" s="56" t="s">
        <v>26</v>
      </c>
      <c r="Q9" s="57"/>
      <c r="R9" s="7">
        <f>R8</f>
        <v>45686</v>
      </c>
      <c r="S9" s="56" t="s">
        <v>26</v>
      </c>
      <c r="T9" s="57"/>
      <c r="U9" s="7">
        <f>U8</f>
        <v>45805</v>
      </c>
    </row>
    <row r="10" spans="1:21" s="1" customFormat="1" x14ac:dyDescent="0.2">
      <c r="A10" s="49">
        <f t="shared" si="0"/>
        <v>5</v>
      </c>
      <c r="B10" s="24" t="s">
        <v>17</v>
      </c>
      <c r="C10" s="5" t="s">
        <v>13</v>
      </c>
      <c r="D10" s="56" t="s">
        <v>26</v>
      </c>
      <c r="E10" s="57"/>
      <c r="F10" s="7">
        <f>F9</f>
        <v>45136</v>
      </c>
      <c r="G10" s="56"/>
      <c r="H10" s="57"/>
      <c r="I10" s="7" t="s">
        <v>34</v>
      </c>
      <c r="J10" s="56"/>
      <c r="K10" s="57"/>
      <c r="L10" s="7" t="s">
        <v>34</v>
      </c>
      <c r="M10" s="56"/>
      <c r="N10" s="57"/>
      <c r="O10" s="7" t="s">
        <v>34</v>
      </c>
      <c r="P10" s="56"/>
      <c r="Q10" s="57"/>
      <c r="R10" s="7" t="s">
        <v>34</v>
      </c>
      <c r="S10" s="56"/>
      <c r="T10" s="57"/>
      <c r="U10" s="7" t="s">
        <v>34</v>
      </c>
    </row>
    <row r="11" spans="1:21" s="1" customFormat="1" x14ac:dyDescent="0.2">
      <c r="A11" s="49">
        <f t="shared" si="0"/>
        <v>6</v>
      </c>
      <c r="B11" s="24" t="s">
        <v>6</v>
      </c>
      <c r="C11" s="5" t="s">
        <v>7</v>
      </c>
      <c r="D11" s="8">
        <f>F9+1</f>
        <v>45137</v>
      </c>
      <c r="E11" s="9" t="s">
        <v>25</v>
      </c>
      <c r="F11" s="6">
        <f>D11+7+7</f>
        <v>45151</v>
      </c>
      <c r="G11" s="8">
        <f>F36</f>
        <v>45255</v>
      </c>
      <c r="H11" s="9" t="s">
        <v>25</v>
      </c>
      <c r="I11" s="6">
        <f>G11+20</f>
        <v>45275</v>
      </c>
      <c r="J11" s="8">
        <f>I36</f>
        <v>45381</v>
      </c>
      <c r="K11" s="9" t="s">
        <v>25</v>
      </c>
      <c r="L11" s="6">
        <f>J11+20</f>
        <v>45401</v>
      </c>
      <c r="M11" s="8">
        <f>L36</f>
        <v>45500</v>
      </c>
      <c r="N11" s="9" t="s">
        <v>25</v>
      </c>
      <c r="O11" s="6">
        <f>M11+20</f>
        <v>45520</v>
      </c>
      <c r="P11" s="8">
        <f>O65</f>
        <v>45626</v>
      </c>
      <c r="Q11" s="9" t="s">
        <v>25</v>
      </c>
      <c r="R11" s="6">
        <f>P11+20</f>
        <v>45646</v>
      </c>
      <c r="S11" s="8">
        <f>R67+28+28</f>
        <v>45745</v>
      </c>
      <c r="T11" s="9" t="s">
        <v>25</v>
      </c>
      <c r="U11" s="6">
        <f>S11+20</f>
        <v>45765</v>
      </c>
    </row>
    <row r="12" spans="1:21" s="1" customFormat="1" x14ac:dyDescent="0.2">
      <c r="A12" s="49">
        <f t="shared" si="0"/>
        <v>7</v>
      </c>
      <c r="B12" s="50" t="s">
        <v>8</v>
      </c>
      <c r="C12" s="5" t="s">
        <v>7</v>
      </c>
      <c r="D12" s="8">
        <f>F11</f>
        <v>45151</v>
      </c>
      <c r="E12" s="9" t="s">
        <v>25</v>
      </c>
      <c r="F12" s="6">
        <f>D12+14</f>
        <v>45165</v>
      </c>
      <c r="G12" s="8">
        <f>I11+3</f>
        <v>45278</v>
      </c>
      <c r="H12" s="9" t="s">
        <v>25</v>
      </c>
      <c r="I12" s="6">
        <f>G12+5</f>
        <v>45283</v>
      </c>
      <c r="J12" s="8">
        <f>L11+3</f>
        <v>45404</v>
      </c>
      <c r="K12" s="9" t="s">
        <v>25</v>
      </c>
      <c r="L12" s="6">
        <f>J12+5</f>
        <v>45409</v>
      </c>
      <c r="M12" s="8">
        <f>O11+3</f>
        <v>45523</v>
      </c>
      <c r="N12" s="9" t="s">
        <v>25</v>
      </c>
      <c r="O12" s="6">
        <f>M12+5</f>
        <v>45528</v>
      </c>
      <c r="P12" s="8">
        <f>R11+3</f>
        <v>45649</v>
      </c>
      <c r="Q12" s="9" t="s">
        <v>25</v>
      </c>
      <c r="R12" s="6">
        <f>P12+5</f>
        <v>45654</v>
      </c>
      <c r="S12" s="8">
        <f>U11+3</f>
        <v>45768</v>
      </c>
      <c r="T12" s="9" t="s">
        <v>25</v>
      </c>
      <c r="U12" s="6">
        <f>S12+5</f>
        <v>45773</v>
      </c>
    </row>
    <row r="13" spans="1:21" s="1" customFormat="1" x14ac:dyDescent="0.2">
      <c r="A13" s="49">
        <f t="shared" si="0"/>
        <v>8</v>
      </c>
      <c r="B13" s="24" t="s">
        <v>9</v>
      </c>
      <c r="C13" s="5" t="s">
        <v>7</v>
      </c>
      <c r="D13" s="8">
        <f>F12+1</f>
        <v>45166</v>
      </c>
      <c r="E13" s="9" t="s">
        <v>25</v>
      </c>
      <c r="F13" s="6">
        <f>D13+7+7</f>
        <v>45180</v>
      </c>
      <c r="G13" s="8">
        <f>I13-1</f>
        <v>45315</v>
      </c>
      <c r="H13" s="9" t="s">
        <v>25</v>
      </c>
      <c r="I13" s="6">
        <f>G14-1</f>
        <v>45316</v>
      </c>
      <c r="J13" s="8">
        <f>L13-1</f>
        <v>45434</v>
      </c>
      <c r="K13" s="9" t="s">
        <v>25</v>
      </c>
      <c r="L13" s="6">
        <f>J14-1</f>
        <v>45435</v>
      </c>
      <c r="M13" s="8">
        <f>O13-1</f>
        <v>45560</v>
      </c>
      <c r="N13" s="9" t="s">
        <v>25</v>
      </c>
      <c r="O13" s="6">
        <f>M14-1</f>
        <v>45561</v>
      </c>
      <c r="P13" s="8">
        <f>R13-1</f>
        <v>45679</v>
      </c>
      <c r="Q13" s="9" t="s">
        <v>25</v>
      </c>
      <c r="R13" s="6">
        <f>P14-1</f>
        <v>45680</v>
      </c>
      <c r="S13" s="8">
        <f>U13-1</f>
        <v>45798</v>
      </c>
      <c r="T13" s="9" t="s">
        <v>25</v>
      </c>
      <c r="U13" s="6">
        <f>S14-1</f>
        <v>45799</v>
      </c>
    </row>
    <row r="14" spans="1:21" s="1" customFormat="1" x14ac:dyDescent="0.2">
      <c r="A14" s="49">
        <f t="shared" si="0"/>
        <v>9</v>
      </c>
      <c r="B14" s="24" t="s">
        <v>10</v>
      </c>
      <c r="C14" s="5" t="s">
        <v>13</v>
      </c>
      <c r="D14" s="8">
        <f>F14-4</f>
        <v>45194</v>
      </c>
      <c r="E14" s="9" t="s">
        <v>25</v>
      </c>
      <c r="F14" s="6">
        <f>F31-1</f>
        <v>45198</v>
      </c>
      <c r="G14" s="8">
        <f>I14-2</f>
        <v>45317</v>
      </c>
      <c r="H14" s="9" t="s">
        <v>25</v>
      </c>
      <c r="I14" s="6">
        <f>G15-1</f>
        <v>45319</v>
      </c>
      <c r="J14" s="8">
        <f>L14-2</f>
        <v>45436</v>
      </c>
      <c r="K14" s="9" t="s">
        <v>25</v>
      </c>
      <c r="L14" s="6">
        <f>J15-1</f>
        <v>45438</v>
      </c>
      <c r="M14" s="8">
        <f>O14-2</f>
        <v>45562</v>
      </c>
      <c r="N14" s="9" t="s">
        <v>25</v>
      </c>
      <c r="O14" s="6">
        <f>M15-1</f>
        <v>45564</v>
      </c>
      <c r="P14" s="8">
        <f>R14-2</f>
        <v>45681</v>
      </c>
      <c r="Q14" s="9" t="s">
        <v>25</v>
      </c>
      <c r="R14" s="6">
        <f>P15-1</f>
        <v>45683</v>
      </c>
      <c r="S14" s="8">
        <f>U14-2</f>
        <v>45800</v>
      </c>
      <c r="T14" s="9" t="s">
        <v>25</v>
      </c>
      <c r="U14" s="6">
        <f>S15-1</f>
        <v>45802</v>
      </c>
    </row>
    <row r="15" spans="1:21" s="1" customFormat="1" x14ac:dyDescent="0.2">
      <c r="A15" s="49">
        <f t="shared" si="0"/>
        <v>10</v>
      </c>
      <c r="B15" s="24" t="s">
        <v>11</v>
      </c>
      <c r="C15" s="5" t="s">
        <v>12</v>
      </c>
      <c r="D15" s="8">
        <f>D14</f>
        <v>45194</v>
      </c>
      <c r="E15" s="9" t="s">
        <v>25</v>
      </c>
      <c r="F15" s="6">
        <f>F14</f>
        <v>45198</v>
      </c>
      <c r="G15" s="8">
        <f>G16</f>
        <v>45320</v>
      </c>
      <c r="H15" s="9" t="s">
        <v>25</v>
      </c>
      <c r="I15" s="6">
        <f>I16</f>
        <v>45324</v>
      </c>
      <c r="J15" s="8">
        <f>J16</f>
        <v>45439</v>
      </c>
      <c r="K15" s="9" t="s">
        <v>25</v>
      </c>
      <c r="L15" s="6">
        <f>L16</f>
        <v>45443</v>
      </c>
      <c r="M15" s="8">
        <f>M16</f>
        <v>45565</v>
      </c>
      <c r="N15" s="9" t="s">
        <v>25</v>
      </c>
      <c r="O15" s="6">
        <f>O16</f>
        <v>45569</v>
      </c>
      <c r="P15" s="8">
        <f>P16</f>
        <v>45684</v>
      </c>
      <c r="Q15" s="9" t="s">
        <v>25</v>
      </c>
      <c r="R15" s="6">
        <f>R16</f>
        <v>45688</v>
      </c>
      <c r="S15" s="8">
        <f>S16</f>
        <v>45803</v>
      </c>
      <c r="T15" s="9" t="s">
        <v>25</v>
      </c>
      <c r="U15" s="6">
        <f>U16</f>
        <v>45807</v>
      </c>
    </row>
    <row r="16" spans="1:21" s="1" customFormat="1" x14ac:dyDescent="0.2">
      <c r="A16" s="49">
        <f t="shared" si="0"/>
        <v>11</v>
      </c>
      <c r="B16" s="24" t="s">
        <v>15</v>
      </c>
      <c r="C16" s="5" t="s">
        <v>13</v>
      </c>
      <c r="D16" s="8">
        <f>D15</f>
        <v>45194</v>
      </c>
      <c r="E16" s="9" t="s">
        <v>25</v>
      </c>
      <c r="F16" s="6">
        <f>F15</f>
        <v>45198</v>
      </c>
      <c r="G16" s="8">
        <f>I16-4</f>
        <v>45320</v>
      </c>
      <c r="H16" s="9" t="s">
        <v>25</v>
      </c>
      <c r="I16" s="6">
        <f>I29</f>
        <v>45324</v>
      </c>
      <c r="J16" s="8">
        <f>L16-4</f>
        <v>45439</v>
      </c>
      <c r="K16" s="9" t="s">
        <v>25</v>
      </c>
      <c r="L16" s="6">
        <f>L29</f>
        <v>45443</v>
      </c>
      <c r="M16" s="8">
        <f>O16-4</f>
        <v>45565</v>
      </c>
      <c r="N16" s="9" t="s">
        <v>25</v>
      </c>
      <c r="O16" s="6">
        <f>O29</f>
        <v>45569</v>
      </c>
      <c r="P16" s="8">
        <f>R16-4</f>
        <v>45684</v>
      </c>
      <c r="Q16" s="9" t="s">
        <v>25</v>
      </c>
      <c r="R16" s="6">
        <f>R29</f>
        <v>45688</v>
      </c>
      <c r="S16" s="8">
        <f>U16-4</f>
        <v>45803</v>
      </c>
      <c r="T16" s="9" t="s">
        <v>25</v>
      </c>
      <c r="U16" s="6">
        <f>U29</f>
        <v>45807</v>
      </c>
    </row>
    <row r="17" spans="1:21" s="1" customFormat="1" x14ac:dyDescent="0.2">
      <c r="A17" s="49">
        <f t="shared" si="0"/>
        <v>12</v>
      </c>
      <c r="B17" s="25" t="s">
        <v>95</v>
      </c>
      <c r="C17" s="5" t="s">
        <v>29</v>
      </c>
      <c r="D17" s="26"/>
      <c r="E17" s="27"/>
      <c r="F17" s="30">
        <v>45185</v>
      </c>
      <c r="G17" s="20"/>
      <c r="H17" s="21"/>
      <c r="I17" s="22" t="s">
        <v>34</v>
      </c>
      <c r="J17" s="20"/>
      <c r="K17" s="21"/>
      <c r="L17" s="22" t="s">
        <v>34</v>
      </c>
      <c r="M17" s="20"/>
      <c r="N17" s="21"/>
      <c r="O17" s="22" t="s">
        <v>34</v>
      </c>
      <c r="P17" s="20"/>
      <c r="Q17" s="21"/>
      <c r="R17" s="22" t="s">
        <v>34</v>
      </c>
      <c r="S17" s="20"/>
      <c r="T17" s="21"/>
      <c r="U17" s="22" t="s">
        <v>34</v>
      </c>
    </row>
    <row r="18" spans="1:21" s="1" customFormat="1" x14ac:dyDescent="0.2">
      <c r="A18" s="49">
        <f t="shared" si="0"/>
        <v>13</v>
      </c>
      <c r="B18" s="46" t="s">
        <v>96</v>
      </c>
      <c r="C18" s="5" t="s">
        <v>4</v>
      </c>
      <c r="D18" s="8">
        <f>F17+4</f>
        <v>45189</v>
      </c>
      <c r="E18" s="9" t="s">
        <v>25</v>
      </c>
      <c r="F18" s="6">
        <f>F31-1</f>
        <v>45198</v>
      </c>
      <c r="G18" s="20"/>
      <c r="H18" s="21"/>
      <c r="I18" s="22" t="s">
        <v>34</v>
      </c>
      <c r="J18" s="20"/>
      <c r="K18" s="21"/>
      <c r="L18" s="22" t="s">
        <v>34</v>
      </c>
      <c r="M18" s="20"/>
      <c r="N18" s="21"/>
      <c r="O18" s="22" t="s">
        <v>34</v>
      </c>
      <c r="P18" s="20"/>
      <c r="Q18" s="21"/>
      <c r="R18" s="22" t="s">
        <v>34</v>
      </c>
      <c r="S18" s="20"/>
      <c r="T18" s="21"/>
      <c r="U18" s="22" t="s">
        <v>34</v>
      </c>
    </row>
    <row r="19" spans="1:21" s="1" customFormat="1" x14ac:dyDescent="0.2">
      <c r="A19" s="49">
        <f t="shared" si="0"/>
        <v>14</v>
      </c>
      <c r="B19" s="46" t="s">
        <v>85</v>
      </c>
      <c r="C19" s="5" t="s">
        <v>4</v>
      </c>
      <c r="D19" s="52"/>
      <c r="E19" s="53"/>
      <c r="F19" s="7" t="s">
        <v>34</v>
      </c>
      <c r="G19" s="20"/>
      <c r="H19" s="21"/>
      <c r="I19" s="22" t="s">
        <v>34</v>
      </c>
      <c r="J19" s="20"/>
      <c r="K19" s="21"/>
      <c r="L19" s="22" t="s">
        <v>34</v>
      </c>
      <c r="M19" s="20"/>
      <c r="N19" s="21"/>
      <c r="O19" s="22" t="s">
        <v>34</v>
      </c>
      <c r="P19" s="20"/>
      <c r="Q19" s="21"/>
      <c r="R19" s="22" t="s">
        <v>34</v>
      </c>
      <c r="S19" s="20"/>
      <c r="T19" s="21"/>
      <c r="U19" s="22" t="s">
        <v>34</v>
      </c>
    </row>
    <row r="20" spans="1:21" s="1" customFormat="1" x14ac:dyDescent="0.2">
      <c r="A20" s="49">
        <f t="shared" si="0"/>
        <v>15</v>
      </c>
      <c r="B20" s="45" t="s">
        <v>97</v>
      </c>
      <c r="C20" s="5" t="s">
        <v>4</v>
      </c>
      <c r="D20" s="52"/>
      <c r="E20" s="53"/>
      <c r="F20" s="7" t="s">
        <v>34</v>
      </c>
      <c r="G20" s="8"/>
      <c r="H20" s="9"/>
      <c r="I20" s="22" t="s">
        <v>34</v>
      </c>
      <c r="J20" s="20"/>
      <c r="K20" s="21"/>
      <c r="L20" s="22" t="s">
        <v>34</v>
      </c>
      <c r="M20" s="20"/>
      <c r="N20" s="21"/>
      <c r="O20" s="22" t="s">
        <v>34</v>
      </c>
      <c r="P20" s="20"/>
      <c r="Q20" s="21"/>
      <c r="R20" s="22" t="s">
        <v>34</v>
      </c>
      <c r="S20" s="20"/>
      <c r="T20" s="21"/>
      <c r="U20" s="22" t="s">
        <v>34</v>
      </c>
    </row>
    <row r="21" spans="1:21" s="1" customFormat="1" x14ac:dyDescent="0.2">
      <c r="A21" s="49">
        <f t="shared" si="0"/>
        <v>16</v>
      </c>
      <c r="B21" s="54" t="s">
        <v>79</v>
      </c>
      <c r="C21" s="5" t="s">
        <v>29</v>
      </c>
      <c r="D21" s="37"/>
      <c r="E21" s="38"/>
      <c r="F21" s="7" t="s">
        <v>34</v>
      </c>
      <c r="G21" s="20"/>
      <c r="H21" s="21"/>
      <c r="I21" s="22" t="s">
        <v>34</v>
      </c>
      <c r="J21" s="20"/>
      <c r="K21" s="21"/>
      <c r="L21" s="22" t="s">
        <v>34</v>
      </c>
      <c r="M21" s="20"/>
      <c r="N21" s="21"/>
      <c r="O21" s="22" t="s">
        <v>34</v>
      </c>
      <c r="P21" s="20"/>
      <c r="Q21" s="21"/>
      <c r="R21" s="22" t="s">
        <v>34</v>
      </c>
      <c r="S21" s="20"/>
      <c r="T21" s="21"/>
      <c r="U21" s="22" t="s">
        <v>34</v>
      </c>
    </row>
    <row r="22" spans="1:21" s="1" customFormat="1" x14ac:dyDescent="0.2">
      <c r="A22" s="49">
        <f t="shared" si="0"/>
        <v>17</v>
      </c>
      <c r="B22" s="46" t="s">
        <v>86</v>
      </c>
      <c r="C22" s="5" t="s">
        <v>29</v>
      </c>
      <c r="D22" s="56" t="s">
        <v>26</v>
      </c>
      <c r="E22" s="57"/>
      <c r="F22" s="30">
        <f>D18</f>
        <v>45189</v>
      </c>
      <c r="G22" s="20"/>
      <c r="H22" s="21"/>
      <c r="I22" s="22" t="s">
        <v>34</v>
      </c>
      <c r="J22" s="20"/>
      <c r="K22" s="21"/>
      <c r="L22" s="22" t="s">
        <v>34</v>
      </c>
      <c r="M22" s="20"/>
      <c r="N22" s="21"/>
      <c r="O22" s="22" t="s">
        <v>34</v>
      </c>
      <c r="P22" s="20"/>
      <c r="Q22" s="21"/>
      <c r="R22" s="22" t="s">
        <v>34</v>
      </c>
      <c r="S22" s="20"/>
      <c r="T22" s="21"/>
      <c r="U22" s="22" t="s">
        <v>34</v>
      </c>
    </row>
    <row r="23" spans="1:21" s="1" customFormat="1" x14ac:dyDescent="0.2">
      <c r="A23" s="49">
        <f t="shared" si="0"/>
        <v>18</v>
      </c>
      <c r="B23" s="24" t="s">
        <v>87</v>
      </c>
      <c r="C23" s="5" t="s">
        <v>4</v>
      </c>
      <c r="D23" s="52"/>
      <c r="E23" s="53"/>
      <c r="F23" s="7" t="s">
        <v>34</v>
      </c>
      <c r="G23" s="20"/>
      <c r="H23" s="21"/>
      <c r="I23" s="22" t="s">
        <v>34</v>
      </c>
      <c r="J23" s="20"/>
      <c r="K23" s="21"/>
      <c r="L23" s="22" t="s">
        <v>34</v>
      </c>
      <c r="M23" s="20"/>
      <c r="N23" s="21"/>
      <c r="O23" s="22" t="s">
        <v>34</v>
      </c>
      <c r="P23" s="20"/>
      <c r="Q23" s="21"/>
      <c r="R23" s="22" t="s">
        <v>34</v>
      </c>
      <c r="S23" s="20"/>
      <c r="T23" s="21"/>
      <c r="U23" s="22" t="s">
        <v>34</v>
      </c>
    </row>
    <row r="24" spans="1:21" s="1" customFormat="1" x14ac:dyDescent="0.2">
      <c r="A24" s="49">
        <f t="shared" si="0"/>
        <v>19</v>
      </c>
      <c r="B24" s="24" t="s">
        <v>88</v>
      </c>
      <c r="C24" s="5" t="s">
        <v>4</v>
      </c>
      <c r="D24" s="52"/>
      <c r="E24" s="53"/>
      <c r="F24" s="7" t="s">
        <v>34</v>
      </c>
      <c r="G24" s="20"/>
      <c r="H24" s="21"/>
      <c r="I24" s="22" t="s">
        <v>34</v>
      </c>
      <c r="J24" s="20"/>
      <c r="K24" s="21"/>
      <c r="L24" s="22" t="s">
        <v>34</v>
      </c>
      <c r="M24" s="20"/>
      <c r="N24" s="21"/>
      <c r="O24" s="22" t="s">
        <v>34</v>
      </c>
      <c r="P24" s="20"/>
      <c r="Q24" s="21"/>
      <c r="R24" s="22" t="s">
        <v>34</v>
      </c>
      <c r="S24" s="20"/>
      <c r="T24" s="21"/>
      <c r="U24" s="22" t="s">
        <v>34</v>
      </c>
    </row>
    <row r="25" spans="1:21" s="1" customFormat="1" x14ac:dyDescent="0.2">
      <c r="A25" s="49">
        <f t="shared" si="0"/>
        <v>20</v>
      </c>
      <c r="B25" s="46" t="s">
        <v>89</v>
      </c>
      <c r="C25" s="5" t="s">
        <v>29</v>
      </c>
      <c r="D25" s="56" t="s">
        <v>26</v>
      </c>
      <c r="E25" s="57"/>
      <c r="F25" s="30">
        <f>F18-1</f>
        <v>45197</v>
      </c>
      <c r="G25" s="20"/>
      <c r="H25" s="21"/>
      <c r="I25" s="22" t="s">
        <v>34</v>
      </c>
      <c r="J25" s="20"/>
      <c r="K25" s="21"/>
      <c r="L25" s="22" t="s">
        <v>34</v>
      </c>
      <c r="M25" s="20"/>
      <c r="N25" s="21"/>
      <c r="O25" s="22" t="s">
        <v>34</v>
      </c>
      <c r="P25" s="20"/>
      <c r="Q25" s="21"/>
      <c r="R25" s="22" t="s">
        <v>34</v>
      </c>
      <c r="S25" s="20"/>
      <c r="T25" s="21"/>
      <c r="U25" s="22" t="s">
        <v>34</v>
      </c>
    </row>
    <row r="26" spans="1:21" s="1" customFormat="1" x14ac:dyDescent="0.2">
      <c r="A26" s="49">
        <f t="shared" si="0"/>
        <v>21</v>
      </c>
      <c r="B26" s="45" t="s">
        <v>90</v>
      </c>
      <c r="C26" s="5" t="s">
        <v>4</v>
      </c>
      <c r="D26" s="52"/>
      <c r="E26" s="53"/>
      <c r="F26" s="7" t="s">
        <v>34</v>
      </c>
      <c r="G26" s="20"/>
      <c r="H26" s="21"/>
      <c r="I26" s="22" t="s">
        <v>34</v>
      </c>
      <c r="J26" s="20"/>
      <c r="K26" s="21"/>
      <c r="L26" s="22" t="s">
        <v>34</v>
      </c>
      <c r="M26" s="20"/>
      <c r="N26" s="21"/>
      <c r="O26" s="22" t="s">
        <v>34</v>
      </c>
      <c r="P26" s="20"/>
      <c r="Q26" s="21"/>
      <c r="R26" s="22" t="s">
        <v>34</v>
      </c>
      <c r="S26" s="20"/>
      <c r="T26" s="21"/>
      <c r="U26" s="22" t="s">
        <v>34</v>
      </c>
    </row>
    <row r="27" spans="1:21" s="1" customFormat="1" x14ac:dyDescent="0.2">
      <c r="A27" s="49">
        <f t="shared" si="0"/>
        <v>22</v>
      </c>
      <c r="B27" s="45" t="s">
        <v>91</v>
      </c>
      <c r="C27" s="5" t="s">
        <v>4</v>
      </c>
      <c r="D27" s="52"/>
      <c r="E27" s="53"/>
      <c r="F27" s="7" t="s">
        <v>34</v>
      </c>
      <c r="G27" s="20"/>
      <c r="H27" s="21"/>
      <c r="I27" s="22" t="s">
        <v>34</v>
      </c>
      <c r="J27" s="20"/>
      <c r="K27" s="21"/>
      <c r="L27" s="22" t="s">
        <v>34</v>
      </c>
      <c r="M27" s="20"/>
      <c r="N27" s="21"/>
      <c r="O27" s="22" t="s">
        <v>34</v>
      </c>
      <c r="P27" s="20"/>
      <c r="Q27" s="21"/>
      <c r="R27" s="22" t="s">
        <v>34</v>
      </c>
      <c r="S27" s="20"/>
      <c r="T27" s="21"/>
      <c r="U27" s="22" t="s">
        <v>34</v>
      </c>
    </row>
    <row r="28" spans="1:21" s="1" customFormat="1" x14ac:dyDescent="0.2">
      <c r="A28" s="49">
        <f t="shared" si="0"/>
        <v>23</v>
      </c>
      <c r="B28" s="24" t="s">
        <v>92</v>
      </c>
      <c r="C28" s="5" t="s">
        <v>4</v>
      </c>
      <c r="D28" s="20"/>
      <c r="E28" s="21"/>
      <c r="F28" s="22" t="s">
        <v>34</v>
      </c>
      <c r="G28" s="8">
        <f>I28-5</f>
        <v>45317</v>
      </c>
      <c r="H28" s="9" t="s">
        <v>25</v>
      </c>
      <c r="I28" s="6">
        <f>G29-1</f>
        <v>45322</v>
      </c>
      <c r="J28" s="8">
        <f>L28-4</f>
        <v>45437</v>
      </c>
      <c r="K28" s="9" t="s">
        <v>25</v>
      </c>
      <c r="L28" s="6">
        <f>J29-1</f>
        <v>45441</v>
      </c>
      <c r="M28" s="8">
        <f>O28-7-2</f>
        <v>45558</v>
      </c>
      <c r="N28" s="9" t="s">
        <v>25</v>
      </c>
      <c r="O28" s="6">
        <f>M29-1</f>
        <v>45567</v>
      </c>
      <c r="P28" s="8">
        <f>R28-7+1</f>
        <v>45680</v>
      </c>
      <c r="Q28" s="9" t="s">
        <v>25</v>
      </c>
      <c r="R28" s="6">
        <f>P29-1</f>
        <v>45686</v>
      </c>
      <c r="S28" s="8">
        <f>U28-5-2</f>
        <v>45798</v>
      </c>
      <c r="T28" s="9" t="s">
        <v>25</v>
      </c>
      <c r="U28" s="6">
        <f>S29-1</f>
        <v>45805</v>
      </c>
    </row>
    <row r="29" spans="1:21" s="1" customFormat="1" x14ac:dyDescent="0.2">
      <c r="A29" s="49">
        <f t="shared" si="0"/>
        <v>24</v>
      </c>
      <c r="B29" s="24" t="s">
        <v>93</v>
      </c>
      <c r="C29" s="5" t="s">
        <v>4</v>
      </c>
      <c r="D29" s="20"/>
      <c r="E29" s="21"/>
      <c r="F29" s="22" t="s">
        <v>34</v>
      </c>
      <c r="G29" s="8">
        <f>G30</f>
        <v>45323</v>
      </c>
      <c r="H29" s="9" t="s">
        <v>25</v>
      </c>
      <c r="I29" s="6">
        <f>I30</f>
        <v>45324</v>
      </c>
      <c r="J29" s="8">
        <f>J30</f>
        <v>45442</v>
      </c>
      <c r="K29" s="9" t="s">
        <v>25</v>
      </c>
      <c r="L29" s="6">
        <f>L30</f>
        <v>45443</v>
      </c>
      <c r="M29" s="8">
        <f>M30</f>
        <v>45568</v>
      </c>
      <c r="N29" s="9" t="s">
        <v>25</v>
      </c>
      <c r="O29" s="6">
        <f>O30</f>
        <v>45569</v>
      </c>
      <c r="P29" s="8">
        <f>P30</f>
        <v>45687</v>
      </c>
      <c r="Q29" s="9" t="s">
        <v>25</v>
      </c>
      <c r="R29" s="6">
        <f>R30</f>
        <v>45688</v>
      </c>
      <c r="S29" s="8">
        <f>S30</f>
        <v>45806</v>
      </c>
      <c r="T29" s="9" t="s">
        <v>25</v>
      </c>
      <c r="U29" s="6">
        <f>U30</f>
        <v>45807</v>
      </c>
    </row>
    <row r="30" spans="1:21" s="1" customFormat="1" x14ac:dyDescent="0.2">
      <c r="A30" s="49">
        <f>A29+1</f>
        <v>25</v>
      </c>
      <c r="B30" s="24" t="s">
        <v>16</v>
      </c>
      <c r="C30" s="5" t="s">
        <v>7</v>
      </c>
      <c r="D30" s="8">
        <f>F30-1</f>
        <v>45197</v>
      </c>
      <c r="E30" s="9" t="s">
        <v>25</v>
      </c>
      <c r="F30" s="6">
        <f>F31-1</f>
        <v>45198</v>
      </c>
      <c r="G30" s="8">
        <f>I30-1</f>
        <v>45323</v>
      </c>
      <c r="H30" s="9" t="s">
        <v>25</v>
      </c>
      <c r="I30" s="6">
        <f>I31-1</f>
        <v>45324</v>
      </c>
      <c r="J30" s="8">
        <f>L30-1</f>
        <v>45442</v>
      </c>
      <c r="K30" s="9" t="s">
        <v>25</v>
      </c>
      <c r="L30" s="6">
        <f>L31-1</f>
        <v>45443</v>
      </c>
      <c r="M30" s="8">
        <f>O30-1</f>
        <v>45568</v>
      </c>
      <c r="N30" s="9" t="s">
        <v>25</v>
      </c>
      <c r="O30" s="6">
        <f>O31-1</f>
        <v>45569</v>
      </c>
      <c r="P30" s="8">
        <f>R30-1</f>
        <v>45687</v>
      </c>
      <c r="Q30" s="9" t="s">
        <v>25</v>
      </c>
      <c r="R30" s="6">
        <f>R31-1</f>
        <v>45688</v>
      </c>
      <c r="S30" s="8">
        <f>U30-1</f>
        <v>45806</v>
      </c>
      <c r="T30" s="9" t="s">
        <v>25</v>
      </c>
      <c r="U30" s="6">
        <f>U31-1</f>
        <v>45807</v>
      </c>
    </row>
    <row r="31" spans="1:21" s="1" customFormat="1" x14ac:dyDescent="0.2">
      <c r="A31" s="49">
        <f t="shared" si="0"/>
        <v>26</v>
      </c>
      <c r="B31" s="24" t="s">
        <v>18</v>
      </c>
      <c r="C31" s="5"/>
      <c r="D31" s="31"/>
      <c r="E31" s="32"/>
      <c r="F31" s="33">
        <v>45199</v>
      </c>
      <c r="G31" s="34"/>
      <c r="H31" s="35"/>
      <c r="I31" s="33">
        <v>45325</v>
      </c>
      <c r="J31" s="34"/>
      <c r="K31" s="35"/>
      <c r="L31" s="33">
        <v>45444</v>
      </c>
      <c r="M31" s="34"/>
      <c r="N31" s="35"/>
      <c r="O31" s="33">
        <v>45570</v>
      </c>
      <c r="P31" s="34"/>
      <c r="Q31" s="35"/>
      <c r="R31" s="33">
        <v>45689</v>
      </c>
      <c r="S31" s="34"/>
      <c r="T31" s="35"/>
      <c r="U31" s="33">
        <v>45808</v>
      </c>
    </row>
    <row r="32" spans="1:21" s="1" customFormat="1" x14ac:dyDescent="0.2">
      <c r="A32" s="49">
        <f t="shared" si="0"/>
        <v>27</v>
      </c>
      <c r="B32" s="19" t="s">
        <v>40</v>
      </c>
      <c r="C32" s="11"/>
      <c r="D32" s="20"/>
      <c r="E32" s="21"/>
      <c r="F32" s="36">
        <f>F31</f>
        <v>45199</v>
      </c>
      <c r="G32" s="20"/>
      <c r="H32" s="21"/>
      <c r="I32" s="36">
        <f>I31</f>
        <v>45325</v>
      </c>
      <c r="J32" s="20"/>
      <c r="K32" s="21"/>
      <c r="L32" s="36">
        <f>L31</f>
        <v>45444</v>
      </c>
      <c r="M32" s="20"/>
      <c r="N32" s="21"/>
      <c r="O32" s="22" t="s">
        <v>34</v>
      </c>
      <c r="P32" s="20"/>
      <c r="Q32" s="21"/>
      <c r="R32" s="22" t="s">
        <v>34</v>
      </c>
      <c r="S32" s="20"/>
      <c r="T32" s="21"/>
      <c r="U32" s="22" t="s">
        <v>34</v>
      </c>
    </row>
    <row r="33" spans="1:21" s="1" customFormat="1" x14ac:dyDescent="0.2">
      <c r="A33" s="49">
        <f t="shared" si="0"/>
        <v>28</v>
      </c>
      <c r="B33" s="10" t="s">
        <v>44</v>
      </c>
      <c r="C33" s="11" t="s">
        <v>19</v>
      </c>
      <c r="D33" s="20"/>
      <c r="E33" s="21"/>
      <c r="F33" s="22">
        <f>F32+22</f>
        <v>45221</v>
      </c>
      <c r="G33" s="20"/>
      <c r="H33" s="21"/>
      <c r="I33" s="22">
        <f>I32+22</f>
        <v>45347</v>
      </c>
      <c r="J33" s="20"/>
      <c r="K33" s="21"/>
      <c r="L33" s="22">
        <f>L32+22</f>
        <v>45466</v>
      </c>
      <c r="M33" s="20"/>
      <c r="N33" s="21"/>
      <c r="O33" s="22" t="s">
        <v>34</v>
      </c>
      <c r="P33" s="20"/>
      <c r="Q33" s="21"/>
      <c r="R33" s="22" t="s">
        <v>34</v>
      </c>
      <c r="S33" s="20"/>
      <c r="T33" s="21"/>
      <c r="U33" s="22" t="s">
        <v>34</v>
      </c>
    </row>
    <row r="34" spans="1:21" s="1" customFormat="1" x14ac:dyDescent="0.2">
      <c r="A34" s="49">
        <f t="shared" si="0"/>
        <v>29</v>
      </c>
      <c r="B34" s="19" t="s">
        <v>41</v>
      </c>
      <c r="C34" s="11"/>
      <c r="D34" s="20"/>
      <c r="E34" s="21"/>
      <c r="F34" s="36">
        <f>F33+6</f>
        <v>45227</v>
      </c>
      <c r="G34" s="20"/>
      <c r="H34" s="21"/>
      <c r="I34" s="36">
        <f>I33+6</f>
        <v>45353</v>
      </c>
      <c r="J34" s="20"/>
      <c r="K34" s="21"/>
      <c r="L34" s="36">
        <f>L33+6</f>
        <v>45472</v>
      </c>
      <c r="M34" s="20"/>
      <c r="N34" s="21"/>
      <c r="O34" s="22" t="s">
        <v>34</v>
      </c>
      <c r="P34" s="20"/>
      <c r="Q34" s="21"/>
      <c r="R34" s="22" t="s">
        <v>34</v>
      </c>
      <c r="S34" s="20"/>
      <c r="T34" s="21"/>
      <c r="U34" s="22" t="s">
        <v>34</v>
      </c>
    </row>
    <row r="35" spans="1:21" s="1" customFormat="1" x14ac:dyDescent="0.2">
      <c r="A35" s="49">
        <f t="shared" si="0"/>
        <v>30</v>
      </c>
      <c r="B35" s="10" t="s">
        <v>45</v>
      </c>
      <c r="C35" s="11" t="s">
        <v>19</v>
      </c>
      <c r="D35" s="20"/>
      <c r="E35" s="21"/>
      <c r="F35" s="22">
        <f>F34+22</f>
        <v>45249</v>
      </c>
      <c r="G35" s="20"/>
      <c r="H35" s="21"/>
      <c r="I35" s="22">
        <f>I34+22</f>
        <v>45375</v>
      </c>
      <c r="J35" s="20"/>
      <c r="K35" s="21"/>
      <c r="L35" s="22">
        <f>L34+22</f>
        <v>45494</v>
      </c>
      <c r="M35" s="20"/>
      <c r="N35" s="21"/>
      <c r="O35" s="22" t="s">
        <v>34</v>
      </c>
      <c r="P35" s="20"/>
      <c r="Q35" s="21"/>
      <c r="R35" s="22" t="s">
        <v>34</v>
      </c>
      <c r="S35" s="20"/>
      <c r="T35" s="21"/>
      <c r="U35" s="22" t="s">
        <v>34</v>
      </c>
    </row>
    <row r="36" spans="1:21" s="1" customFormat="1" x14ac:dyDescent="0.2">
      <c r="A36" s="49">
        <f t="shared" si="0"/>
        <v>31</v>
      </c>
      <c r="B36" s="19" t="s">
        <v>42</v>
      </c>
      <c r="C36" s="11"/>
      <c r="D36" s="20"/>
      <c r="E36" s="21"/>
      <c r="F36" s="36">
        <f>F35+6</f>
        <v>45255</v>
      </c>
      <c r="G36" s="20"/>
      <c r="H36" s="21"/>
      <c r="I36" s="36">
        <f>I35+6</f>
        <v>45381</v>
      </c>
      <c r="J36" s="20"/>
      <c r="K36" s="21"/>
      <c r="L36" s="36">
        <f>L35+6</f>
        <v>45500</v>
      </c>
      <c r="M36" s="20"/>
      <c r="N36" s="21"/>
      <c r="O36" s="22" t="s">
        <v>34</v>
      </c>
      <c r="P36" s="20"/>
      <c r="Q36" s="21"/>
      <c r="R36" s="22" t="s">
        <v>34</v>
      </c>
      <c r="S36" s="20"/>
      <c r="T36" s="21"/>
      <c r="U36" s="22" t="s">
        <v>34</v>
      </c>
    </row>
    <row r="37" spans="1:21" s="1" customFormat="1" x14ac:dyDescent="0.2">
      <c r="A37" s="49">
        <f t="shared" si="0"/>
        <v>32</v>
      </c>
      <c r="B37" s="10" t="s">
        <v>46</v>
      </c>
      <c r="C37" s="11" t="s">
        <v>19</v>
      </c>
      <c r="D37" s="20"/>
      <c r="E37" s="21"/>
      <c r="F37" s="22">
        <f t="shared" ref="F37" si="1">F36+22</f>
        <v>45277</v>
      </c>
      <c r="G37" s="20"/>
      <c r="H37" s="21"/>
      <c r="I37" s="22">
        <f t="shared" ref="I37" si="2">I36+22</f>
        <v>45403</v>
      </c>
      <c r="J37" s="20"/>
      <c r="K37" s="21"/>
      <c r="L37" s="22">
        <f t="shared" ref="L37" si="3">L36+22</f>
        <v>45522</v>
      </c>
      <c r="M37" s="20"/>
      <c r="N37" s="21"/>
      <c r="O37" s="22" t="s">
        <v>34</v>
      </c>
      <c r="P37" s="20"/>
      <c r="Q37" s="21"/>
      <c r="R37" s="22" t="s">
        <v>34</v>
      </c>
      <c r="S37" s="20"/>
      <c r="T37" s="21"/>
      <c r="U37" s="22" t="s">
        <v>34</v>
      </c>
    </row>
    <row r="38" spans="1:21" s="1" customFormat="1" x14ac:dyDescent="0.2">
      <c r="A38" s="49">
        <f t="shared" si="0"/>
        <v>33</v>
      </c>
      <c r="B38" s="19" t="s">
        <v>43</v>
      </c>
      <c r="C38" s="11"/>
      <c r="D38" s="20"/>
      <c r="E38" s="21"/>
      <c r="F38" s="36">
        <f>F37+6</f>
        <v>45283</v>
      </c>
      <c r="G38" s="20"/>
      <c r="H38" s="21"/>
      <c r="I38" s="36">
        <f>I37+6</f>
        <v>45409</v>
      </c>
      <c r="J38" s="20"/>
      <c r="K38" s="21"/>
      <c r="L38" s="36">
        <f>L37+6</f>
        <v>45528</v>
      </c>
      <c r="M38" s="20"/>
      <c r="N38" s="21"/>
      <c r="O38" s="22" t="s">
        <v>34</v>
      </c>
      <c r="P38" s="20"/>
      <c r="Q38" s="21"/>
      <c r="R38" s="22" t="s">
        <v>34</v>
      </c>
      <c r="S38" s="20"/>
      <c r="T38" s="21"/>
      <c r="U38" s="22" t="s">
        <v>34</v>
      </c>
    </row>
    <row r="39" spans="1:21" s="1" customFormat="1" x14ac:dyDescent="0.2">
      <c r="A39" s="49">
        <f t="shared" si="0"/>
        <v>34</v>
      </c>
      <c r="B39" s="10" t="s">
        <v>47</v>
      </c>
      <c r="C39" s="11" t="s">
        <v>19</v>
      </c>
      <c r="D39" s="20"/>
      <c r="E39" s="21"/>
      <c r="F39" s="22">
        <f t="shared" ref="F39" si="4">F38+22</f>
        <v>45305</v>
      </c>
      <c r="G39" s="20"/>
      <c r="H39" s="21"/>
      <c r="I39" s="22">
        <f t="shared" ref="I39" si="5">I38+22</f>
        <v>45431</v>
      </c>
      <c r="J39" s="20"/>
      <c r="K39" s="21"/>
      <c r="L39" s="22">
        <f t="shared" ref="L39" si="6">L38+22</f>
        <v>45550</v>
      </c>
      <c r="M39" s="20"/>
      <c r="N39" s="21"/>
      <c r="O39" s="22" t="s">
        <v>34</v>
      </c>
      <c r="P39" s="20"/>
      <c r="Q39" s="21"/>
      <c r="R39" s="22" t="s">
        <v>34</v>
      </c>
      <c r="S39" s="20"/>
      <c r="T39" s="21"/>
      <c r="U39" s="22" t="s">
        <v>34</v>
      </c>
    </row>
    <row r="40" spans="1:21" s="1" customFormat="1" x14ac:dyDescent="0.2">
      <c r="A40" s="49">
        <f t="shared" si="0"/>
        <v>35</v>
      </c>
      <c r="B40" s="19" t="s">
        <v>51</v>
      </c>
      <c r="C40" s="11"/>
      <c r="D40" s="28"/>
      <c r="E40" s="29"/>
      <c r="F40" s="36">
        <f>F32</f>
        <v>45199</v>
      </c>
      <c r="G40" s="70"/>
      <c r="H40" s="71"/>
      <c r="I40" s="7" t="s">
        <v>34</v>
      </c>
      <c r="J40" s="70"/>
      <c r="K40" s="71"/>
      <c r="L40" s="7" t="s">
        <v>34</v>
      </c>
      <c r="M40" s="56"/>
      <c r="N40" s="57"/>
      <c r="O40" s="7" t="s">
        <v>34</v>
      </c>
      <c r="P40" s="56"/>
      <c r="Q40" s="57"/>
      <c r="R40" s="7" t="s">
        <v>34</v>
      </c>
      <c r="S40" s="56"/>
      <c r="T40" s="57"/>
      <c r="U40" s="7" t="s">
        <v>34</v>
      </c>
    </row>
    <row r="41" spans="1:21" s="1" customFormat="1" x14ac:dyDescent="0.2">
      <c r="A41" s="49">
        <f t="shared" si="0"/>
        <v>36</v>
      </c>
      <c r="B41" s="10" t="s">
        <v>48</v>
      </c>
      <c r="C41" s="11" t="s">
        <v>19</v>
      </c>
      <c r="D41" s="20"/>
      <c r="E41" s="21"/>
      <c r="F41" s="22">
        <f>F40+29</f>
        <v>45228</v>
      </c>
      <c r="G41" s="56"/>
      <c r="H41" s="57"/>
      <c r="I41" s="7" t="s">
        <v>34</v>
      </c>
      <c r="J41" s="56"/>
      <c r="K41" s="57"/>
      <c r="L41" s="7" t="s">
        <v>34</v>
      </c>
      <c r="M41" s="56"/>
      <c r="N41" s="57"/>
      <c r="O41" s="7" t="s">
        <v>34</v>
      </c>
      <c r="P41" s="56"/>
      <c r="Q41" s="57"/>
      <c r="R41" s="7" t="s">
        <v>34</v>
      </c>
      <c r="S41" s="56"/>
      <c r="T41" s="57"/>
      <c r="U41" s="7" t="s">
        <v>34</v>
      </c>
    </row>
    <row r="42" spans="1:21" s="1" customFormat="1" x14ac:dyDescent="0.2">
      <c r="A42" s="49">
        <f t="shared" si="0"/>
        <v>37</v>
      </c>
      <c r="B42" s="19" t="s">
        <v>52</v>
      </c>
      <c r="C42" s="11"/>
      <c r="D42" s="20"/>
      <c r="E42" s="21"/>
      <c r="F42" s="36">
        <f>F41+6</f>
        <v>45234</v>
      </c>
      <c r="G42" s="56"/>
      <c r="H42" s="57"/>
      <c r="I42" s="7" t="s">
        <v>34</v>
      </c>
      <c r="J42" s="56"/>
      <c r="K42" s="57"/>
      <c r="L42" s="7" t="s">
        <v>34</v>
      </c>
      <c r="M42" s="56"/>
      <c r="N42" s="57"/>
      <c r="O42" s="7" t="s">
        <v>34</v>
      </c>
      <c r="P42" s="56"/>
      <c r="Q42" s="57"/>
      <c r="R42" s="7" t="s">
        <v>34</v>
      </c>
      <c r="S42" s="56"/>
      <c r="T42" s="57"/>
      <c r="U42" s="7" t="s">
        <v>34</v>
      </c>
    </row>
    <row r="43" spans="1:21" s="1" customFormat="1" x14ac:dyDescent="0.2">
      <c r="A43" s="49">
        <f t="shared" si="0"/>
        <v>38</v>
      </c>
      <c r="B43" s="10" t="s">
        <v>49</v>
      </c>
      <c r="C43" s="11" t="s">
        <v>19</v>
      </c>
      <c r="D43" s="20"/>
      <c r="E43" s="21"/>
      <c r="F43" s="22">
        <f>F42+29</f>
        <v>45263</v>
      </c>
      <c r="G43" s="56"/>
      <c r="H43" s="57"/>
      <c r="I43" s="7" t="s">
        <v>34</v>
      </c>
      <c r="J43" s="56"/>
      <c r="K43" s="57"/>
      <c r="L43" s="7" t="s">
        <v>34</v>
      </c>
      <c r="M43" s="56"/>
      <c r="N43" s="57"/>
      <c r="O43" s="7" t="s">
        <v>34</v>
      </c>
      <c r="P43" s="56"/>
      <c r="Q43" s="57"/>
      <c r="R43" s="7" t="s">
        <v>34</v>
      </c>
      <c r="S43" s="56"/>
      <c r="T43" s="57"/>
      <c r="U43" s="7" t="s">
        <v>34</v>
      </c>
    </row>
    <row r="44" spans="1:21" s="1" customFormat="1" x14ac:dyDescent="0.2">
      <c r="A44" s="49">
        <f t="shared" si="0"/>
        <v>39</v>
      </c>
      <c r="B44" s="19" t="s">
        <v>53</v>
      </c>
      <c r="C44" s="11"/>
      <c r="D44" s="20"/>
      <c r="E44" s="21"/>
      <c r="F44" s="36">
        <f>F43+6</f>
        <v>45269</v>
      </c>
      <c r="G44" s="56"/>
      <c r="H44" s="57"/>
      <c r="I44" s="7" t="s">
        <v>34</v>
      </c>
      <c r="J44" s="56"/>
      <c r="K44" s="57"/>
      <c r="L44" s="7" t="s">
        <v>34</v>
      </c>
      <c r="M44" s="56"/>
      <c r="N44" s="57"/>
      <c r="O44" s="7" t="s">
        <v>34</v>
      </c>
      <c r="P44" s="56"/>
      <c r="Q44" s="57"/>
      <c r="R44" s="7" t="s">
        <v>34</v>
      </c>
      <c r="S44" s="56"/>
      <c r="T44" s="57"/>
      <c r="U44" s="7" t="s">
        <v>34</v>
      </c>
    </row>
    <row r="45" spans="1:21" s="1" customFormat="1" x14ac:dyDescent="0.2">
      <c r="A45" s="49">
        <f t="shared" si="0"/>
        <v>40</v>
      </c>
      <c r="B45" s="10" t="s">
        <v>50</v>
      </c>
      <c r="C45" s="11" t="s">
        <v>19</v>
      </c>
      <c r="D45" s="20"/>
      <c r="E45" s="21"/>
      <c r="F45" s="22">
        <f>F44+36</f>
        <v>45305</v>
      </c>
      <c r="G45" s="56"/>
      <c r="H45" s="57"/>
      <c r="I45" s="7" t="s">
        <v>34</v>
      </c>
      <c r="J45" s="56"/>
      <c r="K45" s="57"/>
      <c r="L45" s="7" t="s">
        <v>34</v>
      </c>
      <c r="M45" s="56"/>
      <c r="N45" s="57"/>
      <c r="O45" s="7" t="s">
        <v>34</v>
      </c>
      <c r="P45" s="56"/>
      <c r="Q45" s="57"/>
      <c r="R45" s="7" t="s">
        <v>34</v>
      </c>
      <c r="S45" s="56"/>
      <c r="T45" s="57"/>
      <c r="U45" s="7" t="s">
        <v>34</v>
      </c>
    </row>
    <row r="46" spans="1:21" s="1" customFormat="1" x14ac:dyDescent="0.2">
      <c r="A46" s="49">
        <f t="shared" si="0"/>
        <v>41</v>
      </c>
      <c r="B46" s="19" t="s">
        <v>70</v>
      </c>
      <c r="C46" s="11"/>
      <c r="D46" s="20"/>
      <c r="E46" s="21"/>
      <c r="F46" s="22" t="s">
        <v>34</v>
      </c>
      <c r="G46" s="20"/>
      <c r="H46" s="21"/>
      <c r="I46" s="36">
        <f>I31</f>
        <v>45325</v>
      </c>
      <c r="J46" s="56"/>
      <c r="K46" s="57"/>
      <c r="L46" s="7" t="s">
        <v>34</v>
      </c>
      <c r="M46" s="56"/>
      <c r="N46" s="57"/>
      <c r="O46" s="7" t="s">
        <v>34</v>
      </c>
      <c r="P46" s="56"/>
      <c r="Q46" s="57"/>
      <c r="R46" s="7" t="s">
        <v>34</v>
      </c>
      <c r="S46" s="56"/>
      <c r="T46" s="57"/>
      <c r="U46" s="7" t="s">
        <v>34</v>
      </c>
    </row>
    <row r="47" spans="1:21" s="1" customFormat="1" x14ac:dyDescent="0.2">
      <c r="A47" s="49">
        <f t="shared" si="0"/>
        <v>42</v>
      </c>
      <c r="B47" s="10" t="s">
        <v>54</v>
      </c>
      <c r="C47" s="11" t="s">
        <v>19</v>
      </c>
      <c r="D47" s="20"/>
      <c r="E47" s="21"/>
      <c r="F47" s="22" t="s">
        <v>34</v>
      </c>
      <c r="G47" s="20"/>
      <c r="H47" s="21"/>
      <c r="I47" s="22">
        <f>I46+29</f>
        <v>45354</v>
      </c>
      <c r="J47" s="56"/>
      <c r="K47" s="57"/>
      <c r="L47" s="7" t="s">
        <v>34</v>
      </c>
      <c r="M47" s="56"/>
      <c r="N47" s="57"/>
      <c r="O47" s="7" t="s">
        <v>34</v>
      </c>
      <c r="P47" s="56"/>
      <c r="Q47" s="57"/>
      <c r="R47" s="7" t="s">
        <v>34</v>
      </c>
      <c r="S47" s="56"/>
      <c r="T47" s="57"/>
      <c r="U47" s="7" t="s">
        <v>34</v>
      </c>
    </row>
    <row r="48" spans="1:21" s="1" customFormat="1" x14ac:dyDescent="0.2">
      <c r="A48" s="49">
        <f t="shared" si="0"/>
        <v>43</v>
      </c>
      <c r="B48" s="19" t="s">
        <v>71</v>
      </c>
      <c r="C48" s="11"/>
      <c r="D48" s="20"/>
      <c r="E48" s="21"/>
      <c r="F48" s="22" t="s">
        <v>34</v>
      </c>
      <c r="G48" s="20"/>
      <c r="H48" s="21"/>
      <c r="I48" s="36">
        <f>I47+6</f>
        <v>45360</v>
      </c>
      <c r="J48" s="56"/>
      <c r="K48" s="57"/>
      <c r="L48" s="7" t="s">
        <v>34</v>
      </c>
      <c r="M48" s="56"/>
      <c r="N48" s="57"/>
      <c r="O48" s="7" t="s">
        <v>34</v>
      </c>
      <c r="P48" s="56"/>
      <c r="Q48" s="57"/>
      <c r="R48" s="7" t="s">
        <v>34</v>
      </c>
      <c r="S48" s="56"/>
      <c r="T48" s="57"/>
      <c r="U48" s="7" t="s">
        <v>34</v>
      </c>
    </row>
    <row r="49" spans="1:21" s="1" customFormat="1" x14ac:dyDescent="0.2">
      <c r="A49" s="49">
        <f t="shared" si="0"/>
        <v>44</v>
      </c>
      <c r="B49" s="10" t="s">
        <v>55</v>
      </c>
      <c r="C49" s="11" t="s">
        <v>19</v>
      </c>
      <c r="D49" s="20"/>
      <c r="E49" s="21"/>
      <c r="F49" s="22" t="s">
        <v>34</v>
      </c>
      <c r="G49" s="20"/>
      <c r="H49" s="21"/>
      <c r="I49" s="22">
        <f>I48+29</f>
        <v>45389</v>
      </c>
      <c r="J49" s="56"/>
      <c r="K49" s="57"/>
      <c r="L49" s="7" t="s">
        <v>34</v>
      </c>
      <c r="M49" s="56"/>
      <c r="N49" s="57"/>
      <c r="O49" s="7" t="s">
        <v>34</v>
      </c>
      <c r="P49" s="56"/>
      <c r="Q49" s="57"/>
      <c r="R49" s="7" t="s">
        <v>34</v>
      </c>
      <c r="S49" s="56"/>
      <c r="T49" s="57"/>
      <c r="U49" s="7" t="s">
        <v>34</v>
      </c>
    </row>
    <row r="50" spans="1:21" s="1" customFormat="1" x14ac:dyDescent="0.2">
      <c r="A50" s="49">
        <f t="shared" si="0"/>
        <v>45</v>
      </c>
      <c r="B50" s="19" t="s">
        <v>72</v>
      </c>
      <c r="C50" s="11"/>
      <c r="D50" s="20"/>
      <c r="E50" s="21"/>
      <c r="F50" s="22" t="s">
        <v>34</v>
      </c>
      <c r="G50" s="20"/>
      <c r="H50" s="21"/>
      <c r="I50" s="36">
        <f>I49+6</f>
        <v>45395</v>
      </c>
      <c r="J50" s="68"/>
      <c r="K50" s="69"/>
      <c r="L50" s="7" t="s">
        <v>34</v>
      </c>
      <c r="M50" s="68"/>
      <c r="N50" s="69"/>
      <c r="O50" s="7" t="s">
        <v>34</v>
      </c>
      <c r="P50" s="68"/>
      <c r="Q50" s="69"/>
      <c r="R50" s="7" t="s">
        <v>34</v>
      </c>
      <c r="S50" s="68"/>
      <c r="T50" s="69"/>
      <c r="U50" s="7" t="s">
        <v>34</v>
      </c>
    </row>
    <row r="51" spans="1:21" s="1" customFormat="1" x14ac:dyDescent="0.2">
      <c r="A51" s="49">
        <f t="shared" si="0"/>
        <v>46</v>
      </c>
      <c r="B51" s="10" t="s">
        <v>69</v>
      </c>
      <c r="C51" s="11"/>
      <c r="D51" s="20"/>
      <c r="E51" s="21"/>
      <c r="F51" s="22" t="s">
        <v>34</v>
      </c>
      <c r="G51" s="20"/>
      <c r="H51" s="21"/>
      <c r="I51" s="22">
        <f>I50+36</f>
        <v>45431</v>
      </c>
      <c r="J51" s="68"/>
      <c r="K51" s="69"/>
      <c r="L51" s="7" t="s">
        <v>34</v>
      </c>
      <c r="M51" s="68"/>
      <c r="N51" s="69"/>
      <c r="O51" s="7" t="s">
        <v>34</v>
      </c>
      <c r="P51" s="68"/>
      <c r="Q51" s="69"/>
      <c r="R51" s="7" t="s">
        <v>34</v>
      </c>
      <c r="S51" s="68"/>
      <c r="T51" s="69"/>
      <c r="U51" s="7" t="s">
        <v>34</v>
      </c>
    </row>
    <row r="52" spans="1:21" s="1" customFormat="1" hidden="1" x14ac:dyDescent="0.2">
      <c r="A52" s="49">
        <f t="shared" si="0"/>
        <v>47</v>
      </c>
      <c r="B52" s="19" t="s">
        <v>56</v>
      </c>
      <c r="C52" s="11"/>
      <c r="D52" s="20"/>
      <c r="E52" s="21"/>
      <c r="F52" s="22" t="s">
        <v>34</v>
      </c>
      <c r="G52" s="20"/>
      <c r="H52" s="21"/>
      <c r="I52" s="22" t="s">
        <v>34</v>
      </c>
      <c r="J52" s="20"/>
      <c r="K52" s="21"/>
      <c r="L52" s="36">
        <f>L31</f>
        <v>45444</v>
      </c>
      <c r="M52" s="56"/>
      <c r="N52" s="57"/>
      <c r="O52" s="7" t="s">
        <v>34</v>
      </c>
      <c r="P52" s="56"/>
      <c r="Q52" s="57"/>
      <c r="R52" s="7" t="s">
        <v>34</v>
      </c>
      <c r="S52" s="56"/>
      <c r="T52" s="57"/>
      <c r="U52" s="7" t="s">
        <v>34</v>
      </c>
    </row>
    <row r="53" spans="1:21" s="1" customFormat="1" hidden="1" x14ac:dyDescent="0.2">
      <c r="A53" s="49">
        <f t="shared" si="0"/>
        <v>48</v>
      </c>
      <c r="B53" s="10" t="s">
        <v>57</v>
      </c>
      <c r="C53" s="11" t="s">
        <v>19</v>
      </c>
      <c r="D53" s="20"/>
      <c r="E53" s="21"/>
      <c r="F53" s="22" t="s">
        <v>34</v>
      </c>
      <c r="G53" s="20"/>
      <c r="H53" s="21"/>
      <c r="I53" s="22" t="s">
        <v>34</v>
      </c>
      <c r="J53" s="56"/>
      <c r="K53" s="57"/>
      <c r="L53" s="22">
        <f>L52+29</f>
        <v>45473</v>
      </c>
      <c r="M53" s="56"/>
      <c r="N53" s="57"/>
      <c r="O53" s="7" t="s">
        <v>34</v>
      </c>
      <c r="P53" s="56"/>
      <c r="Q53" s="57"/>
      <c r="R53" s="7" t="s">
        <v>34</v>
      </c>
      <c r="S53" s="56"/>
      <c r="T53" s="57"/>
      <c r="U53" s="7" t="s">
        <v>34</v>
      </c>
    </row>
    <row r="54" spans="1:21" s="1" customFormat="1" hidden="1" x14ac:dyDescent="0.2">
      <c r="A54" s="49">
        <f t="shared" si="0"/>
        <v>49</v>
      </c>
      <c r="B54" s="19" t="s">
        <v>58</v>
      </c>
      <c r="C54" s="11"/>
      <c r="D54" s="20"/>
      <c r="E54" s="21"/>
      <c r="F54" s="22" t="s">
        <v>34</v>
      </c>
      <c r="G54" s="20"/>
      <c r="H54" s="21"/>
      <c r="I54" s="22" t="s">
        <v>34</v>
      </c>
      <c r="J54" s="20"/>
      <c r="K54" s="21"/>
      <c r="L54" s="36">
        <f>L53+6</f>
        <v>45479</v>
      </c>
      <c r="M54" s="56"/>
      <c r="N54" s="57"/>
      <c r="O54" s="7" t="s">
        <v>34</v>
      </c>
      <c r="P54" s="56"/>
      <c r="Q54" s="57"/>
      <c r="R54" s="7" t="s">
        <v>34</v>
      </c>
      <c r="S54" s="56"/>
      <c r="T54" s="57"/>
      <c r="U54" s="7" t="s">
        <v>34</v>
      </c>
    </row>
    <row r="55" spans="1:21" s="1" customFormat="1" hidden="1" x14ac:dyDescent="0.2">
      <c r="A55" s="49">
        <f t="shared" ref="A55:A72" si="7">A54+1</f>
        <v>50</v>
      </c>
      <c r="B55" s="10" t="s">
        <v>59</v>
      </c>
      <c r="C55" s="11" t="s">
        <v>19</v>
      </c>
      <c r="D55" s="47"/>
      <c r="E55" s="48"/>
      <c r="F55" s="12" t="s">
        <v>34</v>
      </c>
      <c r="G55" s="47"/>
      <c r="H55" s="48"/>
      <c r="I55" s="12" t="s">
        <v>34</v>
      </c>
      <c r="J55" s="47"/>
      <c r="K55" s="48"/>
      <c r="L55" s="12">
        <f>L54+29</f>
        <v>45508</v>
      </c>
      <c r="M55" s="68"/>
      <c r="N55" s="69"/>
      <c r="O55" s="6" t="s">
        <v>34</v>
      </c>
      <c r="P55" s="68"/>
      <c r="Q55" s="69"/>
      <c r="R55" s="6" t="s">
        <v>34</v>
      </c>
      <c r="S55" s="68"/>
      <c r="T55" s="69"/>
      <c r="U55" s="6" t="s">
        <v>34</v>
      </c>
    </row>
    <row r="56" spans="1:21" s="3" customFormat="1" ht="24.95" hidden="1" customHeight="1" x14ac:dyDescent="0.2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</row>
    <row r="57" spans="1:21" s="3" customFormat="1" ht="24.95" hidden="1" customHeight="1" x14ac:dyDescent="0.2">
      <c r="A57" s="72" t="s">
        <v>94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</row>
    <row r="58" spans="1:21" s="3" customFormat="1" ht="24.95" hidden="1" customHeight="1" x14ac:dyDescent="0.2">
      <c r="A58" s="73" t="s">
        <v>83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</row>
    <row r="59" spans="1:21" ht="20.100000000000001" hidden="1" customHeight="1" x14ac:dyDescent="0.2">
      <c r="A59" s="61" t="s">
        <v>3</v>
      </c>
      <c r="B59" s="62"/>
      <c r="C59" s="61" t="s">
        <v>2</v>
      </c>
      <c r="D59" s="65" t="s">
        <v>0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</row>
    <row r="60" spans="1:21" s="1" customFormat="1" ht="20.100000000000001" hidden="1" customHeight="1" x14ac:dyDescent="0.2">
      <c r="A60" s="63"/>
      <c r="B60" s="64"/>
      <c r="C60" s="63"/>
      <c r="D60" s="65" t="s">
        <v>76</v>
      </c>
      <c r="E60" s="66"/>
      <c r="F60" s="67"/>
      <c r="G60" s="65" t="s">
        <v>75</v>
      </c>
      <c r="H60" s="66"/>
      <c r="I60" s="67"/>
      <c r="J60" s="65" t="s">
        <v>80</v>
      </c>
      <c r="K60" s="66"/>
      <c r="L60" s="67"/>
      <c r="M60" s="65" t="s">
        <v>81</v>
      </c>
      <c r="N60" s="66"/>
      <c r="O60" s="67"/>
      <c r="P60" s="65" t="s">
        <v>82</v>
      </c>
      <c r="Q60" s="66"/>
      <c r="R60" s="67"/>
      <c r="S60" s="65" t="s">
        <v>84</v>
      </c>
      <c r="T60" s="66"/>
      <c r="U60" s="67"/>
    </row>
    <row r="61" spans="1:21" s="1" customFormat="1" hidden="1" x14ac:dyDescent="0.2">
      <c r="A61" s="49">
        <f>A55+1</f>
        <v>51</v>
      </c>
      <c r="B61" s="19" t="s">
        <v>61</v>
      </c>
      <c r="C61" s="11"/>
      <c r="D61" s="47"/>
      <c r="E61" s="48"/>
      <c r="F61" s="12" t="s">
        <v>34</v>
      </c>
      <c r="G61" s="47"/>
      <c r="H61" s="48"/>
      <c r="I61" s="12" t="s">
        <v>34</v>
      </c>
      <c r="J61" s="47"/>
      <c r="K61" s="48"/>
      <c r="L61" s="51">
        <f>L55+6</f>
        <v>45514</v>
      </c>
      <c r="M61" s="68"/>
      <c r="N61" s="69"/>
      <c r="O61" s="6" t="s">
        <v>34</v>
      </c>
      <c r="P61" s="68"/>
      <c r="Q61" s="69"/>
      <c r="R61" s="6" t="s">
        <v>34</v>
      </c>
      <c r="S61" s="68"/>
      <c r="T61" s="69"/>
      <c r="U61" s="6" t="s">
        <v>34</v>
      </c>
    </row>
    <row r="62" spans="1:21" s="1" customFormat="1" hidden="1" x14ac:dyDescent="0.2">
      <c r="A62" s="49">
        <f>A61+1</f>
        <v>52</v>
      </c>
      <c r="B62" s="10" t="s">
        <v>60</v>
      </c>
      <c r="C62" s="11" t="s">
        <v>19</v>
      </c>
      <c r="D62" s="20"/>
      <c r="E62" s="21"/>
      <c r="F62" s="22" t="s">
        <v>34</v>
      </c>
      <c r="G62" s="20"/>
      <c r="H62" s="21"/>
      <c r="I62" s="22" t="s">
        <v>34</v>
      </c>
      <c r="J62" s="20"/>
      <c r="K62" s="21"/>
      <c r="L62" s="22">
        <f>L61+36</f>
        <v>45550</v>
      </c>
      <c r="M62" s="56"/>
      <c r="N62" s="57"/>
      <c r="O62" s="7" t="s">
        <v>34</v>
      </c>
      <c r="P62" s="56"/>
      <c r="Q62" s="57"/>
      <c r="R62" s="7" t="s">
        <v>34</v>
      </c>
      <c r="S62" s="56"/>
      <c r="T62" s="57"/>
      <c r="U62" s="7" t="s">
        <v>34</v>
      </c>
    </row>
    <row r="63" spans="1:21" s="1" customFormat="1" hidden="1" x14ac:dyDescent="0.2">
      <c r="A63" s="49">
        <f t="shared" si="7"/>
        <v>53</v>
      </c>
      <c r="B63" s="19" t="s">
        <v>73</v>
      </c>
      <c r="C63" s="11"/>
      <c r="D63" s="20"/>
      <c r="E63" s="21"/>
      <c r="F63" s="22" t="s">
        <v>34</v>
      </c>
      <c r="G63" s="20"/>
      <c r="H63" s="21"/>
      <c r="I63" s="22" t="s">
        <v>34</v>
      </c>
      <c r="J63" s="20"/>
      <c r="K63" s="21"/>
      <c r="L63" s="7" t="s">
        <v>34</v>
      </c>
      <c r="M63" s="20"/>
      <c r="N63" s="21"/>
      <c r="O63" s="36">
        <f>O31</f>
        <v>45570</v>
      </c>
      <c r="P63" s="56"/>
      <c r="Q63" s="57"/>
      <c r="R63" s="7" t="s">
        <v>34</v>
      </c>
      <c r="S63" s="56"/>
      <c r="T63" s="57"/>
      <c r="U63" s="7" t="s">
        <v>34</v>
      </c>
    </row>
    <row r="64" spans="1:21" s="1" customFormat="1" hidden="1" x14ac:dyDescent="0.2">
      <c r="A64" s="49">
        <f t="shared" si="7"/>
        <v>54</v>
      </c>
      <c r="B64" s="10" t="s">
        <v>62</v>
      </c>
      <c r="C64" s="11" t="s">
        <v>19</v>
      </c>
      <c r="D64" s="20"/>
      <c r="E64" s="21"/>
      <c r="F64" s="22" t="s">
        <v>34</v>
      </c>
      <c r="G64" s="20"/>
      <c r="H64" s="21"/>
      <c r="I64" s="22" t="s">
        <v>34</v>
      </c>
      <c r="J64" s="56"/>
      <c r="K64" s="57"/>
      <c r="L64" s="7" t="s">
        <v>34</v>
      </c>
      <c r="M64" s="56"/>
      <c r="N64" s="57"/>
      <c r="O64" s="22">
        <f>O63+49+1</f>
        <v>45620</v>
      </c>
      <c r="P64" s="56"/>
      <c r="Q64" s="57"/>
      <c r="R64" s="7" t="s">
        <v>34</v>
      </c>
      <c r="S64" s="56"/>
      <c r="T64" s="57"/>
      <c r="U64" s="7" t="s">
        <v>34</v>
      </c>
    </row>
    <row r="65" spans="1:21" s="1" customFormat="1" hidden="1" x14ac:dyDescent="0.2">
      <c r="A65" s="49">
        <f t="shared" si="7"/>
        <v>55</v>
      </c>
      <c r="B65" s="19" t="s">
        <v>74</v>
      </c>
      <c r="C65" s="11"/>
      <c r="D65" s="20"/>
      <c r="E65" s="21"/>
      <c r="F65" s="22" t="s">
        <v>34</v>
      </c>
      <c r="G65" s="20"/>
      <c r="H65" s="21"/>
      <c r="I65" s="22" t="s">
        <v>34</v>
      </c>
      <c r="J65" s="20"/>
      <c r="K65" s="21"/>
      <c r="L65" s="22" t="s">
        <v>34</v>
      </c>
      <c r="M65" s="20"/>
      <c r="N65" s="21"/>
      <c r="O65" s="36">
        <f>O64+6</f>
        <v>45626</v>
      </c>
      <c r="P65" s="56"/>
      <c r="Q65" s="57"/>
      <c r="R65" s="7" t="s">
        <v>34</v>
      </c>
      <c r="S65" s="56"/>
      <c r="T65" s="57"/>
      <c r="U65" s="7" t="s">
        <v>34</v>
      </c>
    </row>
    <row r="66" spans="1:21" s="1" customFormat="1" hidden="1" x14ac:dyDescent="0.2">
      <c r="A66" s="49">
        <f t="shared" si="7"/>
        <v>56</v>
      </c>
      <c r="B66" s="10" t="s">
        <v>63</v>
      </c>
      <c r="C66" s="11" t="s">
        <v>19</v>
      </c>
      <c r="D66" s="20"/>
      <c r="E66" s="21"/>
      <c r="F66" s="22" t="s">
        <v>34</v>
      </c>
      <c r="G66" s="20"/>
      <c r="H66" s="21"/>
      <c r="I66" s="22" t="s">
        <v>34</v>
      </c>
      <c r="J66" s="20"/>
      <c r="K66" s="21"/>
      <c r="L66" s="22" t="s">
        <v>34</v>
      </c>
      <c r="M66" s="56"/>
      <c r="N66" s="57"/>
      <c r="O66" s="22">
        <f>O65+50</f>
        <v>45676</v>
      </c>
      <c r="P66" s="56"/>
      <c r="Q66" s="57"/>
      <c r="R66" s="7" t="s">
        <v>34</v>
      </c>
      <c r="S66" s="56"/>
      <c r="T66" s="57"/>
      <c r="U66" s="7" t="s">
        <v>34</v>
      </c>
    </row>
    <row r="67" spans="1:21" s="1" customFormat="1" hidden="1" x14ac:dyDescent="0.2">
      <c r="A67" s="49">
        <f t="shared" si="7"/>
        <v>57</v>
      </c>
      <c r="B67" s="19" t="s">
        <v>64</v>
      </c>
      <c r="C67" s="11"/>
      <c r="D67" s="20"/>
      <c r="E67" s="21"/>
      <c r="F67" s="22" t="s">
        <v>34</v>
      </c>
      <c r="G67" s="20"/>
      <c r="H67" s="21"/>
      <c r="I67" s="22" t="s">
        <v>34</v>
      </c>
      <c r="J67" s="20"/>
      <c r="K67" s="21"/>
      <c r="L67" s="22" t="s">
        <v>34</v>
      </c>
      <c r="M67" s="20"/>
      <c r="N67" s="21"/>
      <c r="O67" s="22" t="s">
        <v>34</v>
      </c>
      <c r="P67" s="20"/>
      <c r="Q67" s="21"/>
      <c r="R67" s="36">
        <f>R31</f>
        <v>45689</v>
      </c>
      <c r="S67" s="56"/>
      <c r="T67" s="57"/>
      <c r="U67" s="7" t="s">
        <v>34</v>
      </c>
    </row>
    <row r="68" spans="1:21" s="1" customFormat="1" hidden="1" x14ac:dyDescent="0.2">
      <c r="A68" s="49">
        <f t="shared" si="7"/>
        <v>58</v>
      </c>
      <c r="B68" s="10" t="s">
        <v>65</v>
      </c>
      <c r="C68" s="11" t="s">
        <v>19</v>
      </c>
      <c r="D68" s="20"/>
      <c r="E68" s="21"/>
      <c r="F68" s="22" t="s">
        <v>34</v>
      </c>
      <c r="G68" s="20"/>
      <c r="H68" s="21"/>
      <c r="I68" s="22" t="s">
        <v>34</v>
      </c>
      <c r="J68" s="20"/>
      <c r="K68" s="21"/>
      <c r="L68" s="22" t="s">
        <v>34</v>
      </c>
      <c r="M68" s="56"/>
      <c r="N68" s="57"/>
      <c r="O68" s="22" t="s">
        <v>34</v>
      </c>
      <c r="P68" s="56"/>
      <c r="Q68" s="57"/>
      <c r="R68" s="22">
        <f>R67+106</f>
        <v>45795</v>
      </c>
      <c r="S68" s="56"/>
      <c r="T68" s="57"/>
      <c r="U68" s="7" t="s">
        <v>34</v>
      </c>
    </row>
    <row r="69" spans="1:21" s="1" customFormat="1" hidden="1" x14ac:dyDescent="0.2">
      <c r="A69" s="49">
        <f t="shared" si="7"/>
        <v>59</v>
      </c>
      <c r="B69" s="19" t="s">
        <v>66</v>
      </c>
      <c r="C69" s="11"/>
      <c r="D69" s="20"/>
      <c r="E69" s="21"/>
      <c r="F69" s="22" t="s">
        <v>34</v>
      </c>
      <c r="G69" s="20"/>
      <c r="H69" s="21"/>
      <c r="I69" s="22" t="s">
        <v>34</v>
      </c>
      <c r="J69" s="20"/>
      <c r="K69" s="21"/>
      <c r="L69" s="22" t="s">
        <v>34</v>
      </c>
      <c r="M69" s="20"/>
      <c r="N69" s="21"/>
      <c r="O69" s="22" t="s">
        <v>34</v>
      </c>
      <c r="P69" s="20"/>
      <c r="Q69" s="21"/>
      <c r="R69" s="22" t="s">
        <v>34</v>
      </c>
      <c r="S69" s="20"/>
      <c r="T69" s="21"/>
      <c r="U69" s="36">
        <f>U31</f>
        <v>45808</v>
      </c>
    </row>
    <row r="70" spans="1:21" s="1" customFormat="1" hidden="1" x14ac:dyDescent="0.2">
      <c r="A70" s="49">
        <f t="shared" si="7"/>
        <v>60</v>
      </c>
      <c r="B70" s="10" t="s">
        <v>67</v>
      </c>
      <c r="C70" s="11" t="s">
        <v>19</v>
      </c>
      <c r="D70" s="20"/>
      <c r="E70" s="21"/>
      <c r="F70" s="22" t="s">
        <v>34</v>
      </c>
      <c r="G70" s="20"/>
      <c r="H70" s="21"/>
      <c r="I70" s="22" t="s">
        <v>34</v>
      </c>
      <c r="J70" s="20"/>
      <c r="K70" s="21"/>
      <c r="L70" s="22" t="s">
        <v>34</v>
      </c>
      <c r="M70" s="56"/>
      <c r="N70" s="57"/>
      <c r="O70" s="22" t="s">
        <v>34</v>
      </c>
      <c r="P70" s="56"/>
      <c r="Q70" s="57"/>
      <c r="R70" s="22" t="s">
        <v>34</v>
      </c>
      <c r="S70" s="56"/>
      <c r="T70" s="57"/>
      <c r="U70" s="22">
        <f>U69+106</f>
        <v>45914</v>
      </c>
    </row>
    <row r="71" spans="1:21" s="1" customFormat="1" x14ac:dyDescent="0.2">
      <c r="A71" s="49">
        <v>47</v>
      </c>
      <c r="B71" s="10" t="s">
        <v>68</v>
      </c>
      <c r="C71" s="11" t="s">
        <v>13</v>
      </c>
      <c r="D71" s="20"/>
      <c r="E71" s="21"/>
      <c r="F71" s="36">
        <f>F45+1</f>
        <v>45306</v>
      </c>
      <c r="G71" s="20"/>
      <c r="H71" s="21"/>
      <c r="I71" s="36">
        <f>I51+1</f>
        <v>45432</v>
      </c>
      <c r="J71" s="20"/>
      <c r="K71" s="21"/>
      <c r="L71" s="36">
        <f>L62+1</f>
        <v>45551</v>
      </c>
      <c r="M71" s="20"/>
      <c r="N71" s="21"/>
      <c r="O71" s="36">
        <f>O66+1</f>
        <v>45677</v>
      </c>
      <c r="P71" s="20"/>
      <c r="Q71" s="21"/>
      <c r="R71" s="36">
        <f>R68+1</f>
        <v>45796</v>
      </c>
      <c r="S71" s="20"/>
      <c r="T71" s="21"/>
      <c r="U71" s="36">
        <f>U70+1</f>
        <v>45915</v>
      </c>
    </row>
    <row r="72" spans="1:21" s="1" customFormat="1" x14ac:dyDescent="0.2">
      <c r="A72" s="49">
        <f t="shared" si="7"/>
        <v>48</v>
      </c>
      <c r="B72" s="10" t="s">
        <v>39</v>
      </c>
      <c r="C72" s="11" t="s">
        <v>7</v>
      </c>
      <c r="D72" s="56" t="s">
        <v>26</v>
      </c>
      <c r="E72" s="57"/>
      <c r="F72" s="12">
        <f>F71</f>
        <v>45306</v>
      </c>
      <c r="G72" s="56" t="s">
        <v>26</v>
      </c>
      <c r="H72" s="57"/>
      <c r="I72" s="12">
        <f t="shared" ref="I72" si="8">I71</f>
        <v>45432</v>
      </c>
      <c r="J72" s="56" t="s">
        <v>26</v>
      </c>
      <c r="K72" s="57"/>
      <c r="L72" s="12">
        <f t="shared" ref="L72" si="9">L71</f>
        <v>45551</v>
      </c>
      <c r="M72" s="56" t="s">
        <v>26</v>
      </c>
      <c r="N72" s="57"/>
      <c r="O72" s="12">
        <f t="shared" ref="O72" si="10">O71</f>
        <v>45677</v>
      </c>
      <c r="P72" s="56" t="s">
        <v>26</v>
      </c>
      <c r="Q72" s="57"/>
      <c r="R72" s="12">
        <f t="shared" ref="R72" si="11">R71</f>
        <v>45796</v>
      </c>
      <c r="S72" s="56" t="s">
        <v>26</v>
      </c>
      <c r="T72" s="57"/>
      <c r="U72" s="12">
        <f t="shared" ref="U72" si="12">U71</f>
        <v>45915</v>
      </c>
    </row>
    <row r="73" spans="1:21" s="1" customFormat="1" x14ac:dyDescent="0.2">
      <c r="A73" s="49">
        <f t="shared" ref="A73:A78" si="13">A72+1</f>
        <v>49</v>
      </c>
      <c r="B73" s="24" t="s">
        <v>20</v>
      </c>
      <c r="C73" s="5"/>
      <c r="D73" s="8"/>
      <c r="E73" s="9"/>
      <c r="F73" s="33">
        <f>F71+2</f>
        <v>45308</v>
      </c>
      <c r="G73" s="8"/>
      <c r="H73" s="9"/>
      <c r="I73" s="33">
        <f t="shared" ref="I73" si="14">I71+2</f>
        <v>45434</v>
      </c>
      <c r="J73" s="8"/>
      <c r="K73" s="9"/>
      <c r="L73" s="33">
        <f t="shared" ref="L73" si="15">L71+2</f>
        <v>45553</v>
      </c>
      <c r="M73" s="8"/>
      <c r="N73" s="9"/>
      <c r="O73" s="33">
        <f t="shared" ref="O73" si="16">O71+2</f>
        <v>45679</v>
      </c>
      <c r="P73" s="8"/>
      <c r="Q73" s="9"/>
      <c r="R73" s="33">
        <f t="shared" ref="R73" si="17">R71+2</f>
        <v>45798</v>
      </c>
      <c r="S73" s="8"/>
      <c r="T73" s="9"/>
      <c r="U73" s="33">
        <f t="shared" ref="U73" si="18">U71+2</f>
        <v>45917</v>
      </c>
    </row>
    <row r="74" spans="1:21" s="1" customFormat="1" x14ac:dyDescent="0.2">
      <c r="A74" s="49">
        <f t="shared" si="13"/>
        <v>50</v>
      </c>
      <c r="B74" s="24" t="s">
        <v>21</v>
      </c>
      <c r="C74" s="5" t="s">
        <v>7</v>
      </c>
      <c r="D74" s="8"/>
      <c r="E74" s="9"/>
      <c r="F74" s="6">
        <f>F73+1</f>
        <v>45309</v>
      </c>
      <c r="G74" s="8"/>
      <c r="H74" s="9"/>
      <c r="I74" s="6">
        <f t="shared" ref="I74" si="19">I73+1</f>
        <v>45435</v>
      </c>
      <c r="J74" s="8"/>
      <c r="K74" s="9"/>
      <c r="L74" s="6">
        <f t="shared" ref="L74" si="20">L73+1</f>
        <v>45554</v>
      </c>
      <c r="M74" s="8"/>
      <c r="N74" s="9"/>
      <c r="O74" s="6">
        <f t="shared" ref="O74" si="21">O73+1</f>
        <v>45680</v>
      </c>
      <c r="P74" s="8"/>
      <c r="Q74" s="9"/>
      <c r="R74" s="6">
        <f t="shared" ref="R74" si="22">R73+1</f>
        <v>45799</v>
      </c>
      <c r="S74" s="8"/>
      <c r="T74" s="9"/>
      <c r="U74" s="6">
        <f t="shared" ref="U74" si="23">U73+1</f>
        <v>45918</v>
      </c>
    </row>
    <row r="75" spans="1:21" s="1" customFormat="1" x14ac:dyDescent="0.2">
      <c r="A75" s="49">
        <f t="shared" si="13"/>
        <v>51</v>
      </c>
      <c r="B75" s="24" t="s">
        <v>22</v>
      </c>
      <c r="C75" s="5" t="s">
        <v>7</v>
      </c>
      <c r="D75" s="8">
        <f>F74+1</f>
        <v>45310</v>
      </c>
      <c r="E75" s="23" t="s">
        <v>25</v>
      </c>
      <c r="F75" s="6">
        <f>D75+1</f>
        <v>45311</v>
      </c>
      <c r="G75" s="8">
        <f t="shared" ref="G75" si="24">I74+1</f>
        <v>45436</v>
      </c>
      <c r="H75" s="23" t="s">
        <v>25</v>
      </c>
      <c r="I75" s="6">
        <f t="shared" ref="I75:I76" si="25">G75+1</f>
        <v>45437</v>
      </c>
      <c r="J75" s="8">
        <f t="shared" ref="J75" si="26">L74+1</f>
        <v>45555</v>
      </c>
      <c r="K75" s="23" t="s">
        <v>25</v>
      </c>
      <c r="L75" s="6">
        <f t="shared" ref="L75:L76" si="27">J75+1</f>
        <v>45556</v>
      </c>
      <c r="M75" s="8">
        <f t="shared" ref="M75" si="28">O74+1</f>
        <v>45681</v>
      </c>
      <c r="N75" s="23" t="s">
        <v>25</v>
      </c>
      <c r="O75" s="6">
        <f t="shared" ref="O75:O76" si="29">M75+1</f>
        <v>45682</v>
      </c>
      <c r="P75" s="8">
        <f t="shared" ref="P75" si="30">R74+1</f>
        <v>45800</v>
      </c>
      <c r="Q75" s="23" t="s">
        <v>25</v>
      </c>
      <c r="R75" s="6">
        <f t="shared" ref="R75:R76" si="31">P75+1</f>
        <v>45801</v>
      </c>
      <c r="S75" s="8">
        <f t="shared" ref="S75" si="32">U74+1</f>
        <v>45919</v>
      </c>
      <c r="T75" s="23" t="s">
        <v>25</v>
      </c>
      <c r="U75" s="6">
        <f t="shared" ref="U75:U76" si="33">S75+1</f>
        <v>45920</v>
      </c>
    </row>
    <row r="76" spans="1:21" s="1" customFormat="1" x14ac:dyDescent="0.2">
      <c r="A76" s="49">
        <f t="shared" si="13"/>
        <v>52</v>
      </c>
      <c r="B76" s="24" t="s">
        <v>23</v>
      </c>
      <c r="C76" s="5" t="s">
        <v>27</v>
      </c>
      <c r="D76" s="8">
        <f>F75+2</f>
        <v>45313</v>
      </c>
      <c r="E76" s="23" t="s">
        <v>25</v>
      </c>
      <c r="F76" s="6">
        <f>D76+1</f>
        <v>45314</v>
      </c>
      <c r="G76" s="8">
        <f t="shared" ref="G76" si="34">I75+2</f>
        <v>45439</v>
      </c>
      <c r="H76" s="23" t="s">
        <v>25</v>
      </c>
      <c r="I76" s="6">
        <f t="shared" si="25"/>
        <v>45440</v>
      </c>
      <c r="J76" s="8">
        <f t="shared" ref="J76" si="35">L75+2</f>
        <v>45558</v>
      </c>
      <c r="K76" s="23" t="s">
        <v>25</v>
      </c>
      <c r="L76" s="6">
        <f t="shared" si="27"/>
        <v>45559</v>
      </c>
      <c r="M76" s="8">
        <f t="shared" ref="M76" si="36">O75+2</f>
        <v>45684</v>
      </c>
      <c r="N76" s="23" t="s">
        <v>25</v>
      </c>
      <c r="O76" s="6">
        <f t="shared" si="29"/>
        <v>45685</v>
      </c>
      <c r="P76" s="8">
        <f t="shared" ref="P76" si="37">R75+2</f>
        <v>45803</v>
      </c>
      <c r="Q76" s="23" t="s">
        <v>25</v>
      </c>
      <c r="R76" s="6">
        <f t="shared" si="31"/>
        <v>45804</v>
      </c>
      <c r="S76" s="8">
        <f t="shared" ref="S76" si="38">U75+2</f>
        <v>45922</v>
      </c>
      <c r="T76" s="23" t="s">
        <v>25</v>
      </c>
      <c r="U76" s="6">
        <f t="shared" si="33"/>
        <v>45923</v>
      </c>
    </row>
    <row r="77" spans="1:21" s="1" customFormat="1" x14ac:dyDescent="0.2">
      <c r="A77" s="49">
        <f t="shared" si="13"/>
        <v>53</v>
      </c>
      <c r="B77" s="55" t="s">
        <v>28</v>
      </c>
      <c r="C77" s="5" t="s">
        <v>4</v>
      </c>
      <c r="D77" s="74" t="s">
        <v>26</v>
      </c>
      <c r="E77" s="75"/>
      <c r="F77" s="6">
        <f>F75</f>
        <v>45311</v>
      </c>
      <c r="G77" s="74" t="s">
        <v>26</v>
      </c>
      <c r="H77" s="75"/>
      <c r="I77" s="6">
        <f t="shared" ref="I77" si="39">I75</f>
        <v>45437</v>
      </c>
      <c r="J77" s="74" t="s">
        <v>26</v>
      </c>
      <c r="K77" s="75"/>
      <c r="L77" s="6">
        <f t="shared" ref="L77" si="40">L75</f>
        <v>45556</v>
      </c>
      <c r="M77" s="74" t="s">
        <v>26</v>
      </c>
      <c r="N77" s="75"/>
      <c r="O77" s="6">
        <f t="shared" ref="O77" si="41">O75</f>
        <v>45682</v>
      </c>
      <c r="P77" s="74" t="s">
        <v>26</v>
      </c>
      <c r="Q77" s="75"/>
      <c r="R77" s="6">
        <f t="shared" ref="R77" si="42">R75</f>
        <v>45801</v>
      </c>
      <c r="S77" s="74" t="s">
        <v>26</v>
      </c>
      <c r="T77" s="75"/>
      <c r="U77" s="6">
        <f t="shared" ref="U77:U78" si="43">U75</f>
        <v>45920</v>
      </c>
    </row>
    <row r="78" spans="1:21" s="1" customFormat="1" hidden="1" x14ac:dyDescent="0.2">
      <c r="A78" s="49">
        <f t="shared" si="13"/>
        <v>54</v>
      </c>
      <c r="B78" s="24" t="s">
        <v>24</v>
      </c>
      <c r="C78" s="5" t="s">
        <v>7</v>
      </c>
      <c r="D78" s="8">
        <f>D76</f>
        <v>45313</v>
      </c>
      <c r="E78" s="23" t="s">
        <v>25</v>
      </c>
      <c r="F78" s="6">
        <f>F76</f>
        <v>45314</v>
      </c>
      <c r="G78" s="8">
        <f t="shared" ref="G78" si="44">G76</f>
        <v>45439</v>
      </c>
      <c r="H78" s="23" t="s">
        <v>25</v>
      </c>
      <c r="I78" s="6">
        <f t="shared" ref="I78:J78" si="45">I76</f>
        <v>45440</v>
      </c>
      <c r="J78" s="8">
        <f t="shared" si="45"/>
        <v>45558</v>
      </c>
      <c r="K78" s="23" t="s">
        <v>25</v>
      </c>
      <c r="L78" s="6">
        <f t="shared" ref="L78:M78" si="46">L76</f>
        <v>45559</v>
      </c>
      <c r="M78" s="8">
        <f t="shared" si="46"/>
        <v>45684</v>
      </c>
      <c r="N78" s="23" t="s">
        <v>25</v>
      </c>
      <c r="O78" s="6">
        <f t="shared" ref="O78:P78" si="47">O76</f>
        <v>45685</v>
      </c>
      <c r="P78" s="8">
        <f t="shared" si="47"/>
        <v>45803</v>
      </c>
      <c r="Q78" s="23" t="s">
        <v>25</v>
      </c>
      <c r="R78" s="6">
        <f t="shared" ref="R78:S78" si="48">R76</f>
        <v>45804</v>
      </c>
      <c r="S78" s="8">
        <f t="shared" si="48"/>
        <v>45922</v>
      </c>
      <c r="T78" s="23" t="s">
        <v>25</v>
      </c>
      <c r="U78" s="6">
        <f t="shared" si="43"/>
        <v>45923</v>
      </c>
    </row>
    <row r="79" spans="1:21" s="1" customFormat="1" ht="12.75" customHeight="1" x14ac:dyDescent="0.2">
      <c r="A79" s="14"/>
      <c r="B79" s="39"/>
      <c r="C79" s="40"/>
      <c r="D79" s="13"/>
      <c r="E79" s="14"/>
      <c r="F79" s="13"/>
      <c r="G79" s="13"/>
      <c r="H79" s="13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</row>
    <row r="80" spans="1:21" s="1" customFormat="1" ht="12.75" customHeight="1" x14ac:dyDescent="0.2">
      <c r="A80" s="59" t="s">
        <v>30</v>
      </c>
      <c r="B80" s="59"/>
      <c r="C80" s="40"/>
      <c r="D80" s="13"/>
      <c r="E80" s="14"/>
      <c r="F80" s="13"/>
      <c r="G80" s="13"/>
      <c r="H80" s="13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</row>
    <row r="81" spans="1:21" s="1" customFormat="1" ht="12.75" customHeight="1" x14ac:dyDescent="0.2">
      <c r="A81" s="40"/>
      <c r="B81" s="41"/>
      <c r="C81" s="40"/>
      <c r="D81" s="13"/>
      <c r="E81" s="14"/>
      <c r="F81" s="13"/>
      <c r="G81" s="13"/>
      <c r="H81" s="13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1:21" s="1" customFormat="1" ht="12.75" customHeight="1" x14ac:dyDescent="0.2">
      <c r="A82" s="60" t="s">
        <v>2</v>
      </c>
      <c r="B82" s="60"/>
      <c r="C82" s="18" t="s">
        <v>35</v>
      </c>
      <c r="D82" s="13"/>
      <c r="E82" s="14"/>
      <c r="F82" s="13"/>
      <c r="G82" s="13"/>
      <c r="H82" s="13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</row>
    <row r="83" spans="1:21" s="1" customFormat="1" ht="12.75" customHeight="1" x14ac:dyDescent="0.2">
      <c r="A83" s="58" t="s">
        <v>31</v>
      </c>
      <c r="B83" s="58"/>
      <c r="C83" s="16" t="s">
        <v>4</v>
      </c>
      <c r="D83" s="42"/>
      <c r="E83" s="42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</row>
    <row r="84" spans="1:21" s="1" customFormat="1" ht="12.75" customHeight="1" x14ac:dyDescent="0.2">
      <c r="A84" s="58" t="s">
        <v>37</v>
      </c>
      <c r="B84" s="58"/>
      <c r="C84" s="16" t="s">
        <v>14</v>
      </c>
      <c r="D84" s="42"/>
      <c r="E84" s="42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</row>
    <row r="85" spans="1:21" s="1" customFormat="1" ht="12.75" customHeight="1" x14ac:dyDescent="0.2">
      <c r="A85" s="58" t="s">
        <v>38</v>
      </c>
      <c r="B85" s="58"/>
      <c r="C85" s="16" t="s">
        <v>13</v>
      </c>
      <c r="D85" s="42"/>
      <c r="E85" s="42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</row>
    <row r="86" spans="1:21" ht="12.75" customHeight="1" x14ac:dyDescent="0.2">
      <c r="A86" s="58" t="s">
        <v>32</v>
      </c>
      <c r="B86" s="58"/>
      <c r="C86" s="16" t="s">
        <v>12</v>
      </c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</row>
    <row r="87" spans="1:21" ht="12.75" customHeight="1" x14ac:dyDescent="0.2">
      <c r="A87" s="58" t="s">
        <v>33</v>
      </c>
      <c r="B87" s="58"/>
      <c r="C87" s="17" t="s">
        <v>7</v>
      </c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</row>
    <row r="88" spans="1:21" ht="12.75" customHeight="1" x14ac:dyDescent="0.2">
      <c r="A88" s="58" t="s">
        <v>36</v>
      </c>
      <c r="B88" s="58"/>
      <c r="C88" s="16" t="s">
        <v>34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</row>
    <row r="89" spans="1:21" ht="12.75" customHeight="1" x14ac:dyDescent="0.2">
      <c r="A89" s="14"/>
      <c r="B89" s="39"/>
      <c r="C89" s="15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</row>
    <row r="90" spans="1:21" s="3" customFormat="1" ht="24.95" customHeight="1" x14ac:dyDescent="0.2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</row>
  </sheetData>
  <mergeCells count="162">
    <mergeCell ref="A1:U1"/>
    <mergeCell ref="A90:U90"/>
    <mergeCell ref="S72:T72"/>
    <mergeCell ref="S10:T10"/>
    <mergeCell ref="S40:T40"/>
    <mergeCell ref="S41:T41"/>
    <mergeCell ref="S42:T42"/>
    <mergeCell ref="S43:T43"/>
    <mergeCell ref="M55:N55"/>
    <mergeCell ref="M61:N61"/>
    <mergeCell ref="M62:N62"/>
    <mergeCell ref="P52:Q52"/>
    <mergeCell ref="S52:T52"/>
    <mergeCell ref="P54:Q54"/>
    <mergeCell ref="S54:T54"/>
    <mergeCell ref="P55:Q55"/>
    <mergeCell ref="S55:T55"/>
    <mergeCell ref="P61:Q61"/>
    <mergeCell ref="S53:T53"/>
    <mergeCell ref="S70:T70"/>
    <mergeCell ref="S45:T45"/>
    <mergeCell ref="S48:T48"/>
    <mergeCell ref="S46:T46"/>
    <mergeCell ref="S77:T77"/>
    <mergeCell ref="S67:T67"/>
    <mergeCell ref="P47:Q47"/>
    <mergeCell ref="P49:Q49"/>
    <mergeCell ref="P70:Q70"/>
    <mergeCell ref="P77:Q77"/>
    <mergeCell ref="P60:R60"/>
    <mergeCell ref="S60:U60"/>
    <mergeCell ref="A56:U56"/>
    <mergeCell ref="M77:N77"/>
    <mergeCell ref="S66:T66"/>
    <mergeCell ref="M72:N72"/>
    <mergeCell ref="P53:Q53"/>
    <mergeCell ref="S61:T61"/>
    <mergeCell ref="S68:T68"/>
    <mergeCell ref="P63:Q63"/>
    <mergeCell ref="S63:T63"/>
    <mergeCell ref="M64:N64"/>
    <mergeCell ref="P64:Q64"/>
    <mergeCell ref="S64:T64"/>
    <mergeCell ref="P65:Q65"/>
    <mergeCell ref="S65:T65"/>
    <mergeCell ref="A57:U57"/>
    <mergeCell ref="A58:U58"/>
    <mergeCell ref="A59:B60"/>
    <mergeCell ref="A2:U2"/>
    <mergeCell ref="J50:K50"/>
    <mergeCell ref="M50:N50"/>
    <mergeCell ref="P50:Q50"/>
    <mergeCell ref="S50:T50"/>
    <mergeCell ref="J51:K51"/>
    <mergeCell ref="M51:N51"/>
    <mergeCell ref="P51:Q51"/>
    <mergeCell ref="S51:T51"/>
    <mergeCell ref="S49:T49"/>
    <mergeCell ref="S5:U5"/>
    <mergeCell ref="S7:T7"/>
    <mergeCell ref="S8:T8"/>
    <mergeCell ref="A3:U3"/>
    <mergeCell ref="P48:Q48"/>
    <mergeCell ref="S9:T9"/>
    <mergeCell ref="S44:T44"/>
    <mergeCell ref="S47:T47"/>
    <mergeCell ref="J47:K47"/>
    <mergeCell ref="J46:K46"/>
    <mergeCell ref="M48:N48"/>
    <mergeCell ref="J48:K48"/>
    <mergeCell ref="J49:K49"/>
    <mergeCell ref="C59:C60"/>
    <mergeCell ref="D59:U59"/>
    <mergeCell ref="D60:F60"/>
    <mergeCell ref="J64:K64"/>
    <mergeCell ref="P62:Q62"/>
    <mergeCell ref="S62:T62"/>
    <mergeCell ref="G60:I60"/>
    <mergeCell ref="J60:L60"/>
    <mergeCell ref="M60:O60"/>
    <mergeCell ref="M49:N49"/>
    <mergeCell ref="P72:Q72"/>
    <mergeCell ref="M46:N46"/>
    <mergeCell ref="M47:N47"/>
    <mergeCell ref="M54:N54"/>
    <mergeCell ref="J53:K53"/>
    <mergeCell ref="M68:N68"/>
    <mergeCell ref="M53:N53"/>
    <mergeCell ref="M66:N66"/>
    <mergeCell ref="P66:Q66"/>
    <mergeCell ref="P68:Q68"/>
    <mergeCell ref="M52:N52"/>
    <mergeCell ref="M70:N70"/>
    <mergeCell ref="M9:N9"/>
    <mergeCell ref="M10:N10"/>
    <mergeCell ref="M40:N40"/>
    <mergeCell ref="M41:N41"/>
    <mergeCell ref="M42:N42"/>
    <mergeCell ref="P43:Q43"/>
    <mergeCell ref="P44:Q44"/>
    <mergeCell ref="P45:Q45"/>
    <mergeCell ref="P46:Q46"/>
    <mergeCell ref="P9:Q9"/>
    <mergeCell ref="P10:Q10"/>
    <mergeCell ref="P40:Q40"/>
    <mergeCell ref="P41:Q41"/>
    <mergeCell ref="P42:Q42"/>
    <mergeCell ref="M43:N43"/>
    <mergeCell ref="M44:N44"/>
    <mergeCell ref="M45:N45"/>
    <mergeCell ref="G43:H43"/>
    <mergeCell ref="J43:K43"/>
    <mergeCell ref="G45:H45"/>
    <mergeCell ref="J45:K45"/>
    <mergeCell ref="G44:H44"/>
    <mergeCell ref="J44:K44"/>
    <mergeCell ref="D10:E10"/>
    <mergeCell ref="G10:H10"/>
    <mergeCell ref="J10:K10"/>
    <mergeCell ref="D25:E25"/>
    <mergeCell ref="D22:E22"/>
    <mergeCell ref="D9:E9"/>
    <mergeCell ref="G9:H9"/>
    <mergeCell ref="J9:K9"/>
    <mergeCell ref="G41:H41"/>
    <mergeCell ref="J41:K41"/>
    <mergeCell ref="G40:H40"/>
    <mergeCell ref="J40:K40"/>
    <mergeCell ref="G42:H42"/>
    <mergeCell ref="J42:K42"/>
    <mergeCell ref="A4:B5"/>
    <mergeCell ref="C4:C5"/>
    <mergeCell ref="D5:F5"/>
    <mergeCell ref="G5:I5"/>
    <mergeCell ref="J5:L5"/>
    <mergeCell ref="D8:E8"/>
    <mergeCell ref="G8:H8"/>
    <mergeCell ref="J8:K8"/>
    <mergeCell ref="D7:E7"/>
    <mergeCell ref="G7:H7"/>
    <mergeCell ref="J7:K7"/>
    <mergeCell ref="D4:U4"/>
    <mergeCell ref="M5:O5"/>
    <mergeCell ref="M7:N7"/>
    <mergeCell ref="M8:N8"/>
    <mergeCell ref="P5:R5"/>
    <mergeCell ref="P7:Q7"/>
    <mergeCell ref="P8:Q8"/>
    <mergeCell ref="G77:H77"/>
    <mergeCell ref="J77:K77"/>
    <mergeCell ref="D72:E72"/>
    <mergeCell ref="G72:H72"/>
    <mergeCell ref="J72:K72"/>
    <mergeCell ref="A87:B87"/>
    <mergeCell ref="A88:B88"/>
    <mergeCell ref="A80:B80"/>
    <mergeCell ref="A82:B82"/>
    <mergeCell ref="A83:B83"/>
    <mergeCell ref="A84:B84"/>
    <mergeCell ref="A85:B85"/>
    <mergeCell ref="A86:B86"/>
    <mergeCell ref="D77:E77"/>
  </mergeCells>
  <printOptions horizontalCentered="1"/>
  <pageMargins left="0" right="0" top="0.19685039370078741" bottom="0" header="0" footer="0"/>
  <pageSetup paperSize="9" scale="65" orientation="landscape" r:id="rId1"/>
  <rowBreaks count="1" manualBreakCount="1">
    <brk id="5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EPG_1</vt:lpstr>
      <vt:lpstr>EPG_1!Área_de_impresión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Directiva VAC 2017  21.04.2017.1.1.1</dc:title>
  <dc:creator>EPG</dc:creator>
  <cp:lastModifiedBy>MARU VASQUEZ PEREZ</cp:lastModifiedBy>
  <cp:lastPrinted>2023-05-05T15:15:35Z</cp:lastPrinted>
  <dcterms:created xsi:type="dcterms:W3CDTF">2017-09-29T14:13:56Z</dcterms:created>
  <dcterms:modified xsi:type="dcterms:W3CDTF">2023-09-07T21:53:00Z</dcterms:modified>
</cp:coreProperties>
</file>